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485" tabRatio="565" activeTab="0"/>
  </bookViews>
  <sheets>
    <sheet name="Table of Contents" sheetId="1" r:id="rId1"/>
    <sheet name="1. TP by Rent" sheetId="2" r:id="rId2"/>
    <sheet name="2. TP by Rent (TP w 2+ Prem)" sheetId="3" r:id="rId3"/>
    <sheet name="3. TP by Industry" sheetId="4" r:id="rId4"/>
    <sheet name="4. TP by Industry &amp; Rent" sheetId="5" r:id="rId5"/>
    <sheet name="5. TP by Zip Code (1 Prem)" sheetId="6" r:id="rId6"/>
    <sheet name="6. TP by No. of Prem per TP" sheetId="7" r:id="rId7"/>
    <sheet name="7.TP&amp;Prem by Ind &amp;Prem Per TP" sheetId="8" r:id="rId8"/>
    <sheet name="8. Premises by Rent" sheetId="9" r:id="rId9"/>
    <sheet name="9. Premises by Rent (TP 1 Prem)" sheetId="10" r:id="rId10"/>
    <sheet name="10. Prem by Rent (TP w 2+ Prem)" sheetId="11" r:id="rId11"/>
    <sheet name="11. Premises by Industry" sheetId="12" r:id="rId12"/>
    <sheet name="12. Prem by Industry &amp; Rent" sheetId="13" r:id="rId13"/>
    <sheet name="13. Premises by Zip Code" sheetId="14" r:id="rId14"/>
    <sheet name="14. Premises by Zip &amp; Rent" sheetId="15" r:id="rId15"/>
    <sheet name="15. Prem by Zip&amp;Rent(TP 2+Prem)" sheetId="16" r:id="rId16"/>
    <sheet name="16. Premises by Industry &amp; Zip" sheetId="17" r:id="rId17"/>
    <sheet name="17. Prem by Ind &amp; Zip(TP2+Prem)" sheetId="18" r:id="rId18"/>
    <sheet name="18. TP by Industry - SBC" sheetId="19" r:id="rId19"/>
    <sheet name="19. TP by Industry-SBC Prem Onl" sheetId="20" r:id="rId20"/>
    <sheet name="20. Premises by Rent-SBC" sheetId="21" r:id="rId21"/>
    <sheet name="21. Premises by Zip-SBC" sheetId="22" r:id="rId22"/>
  </sheets>
  <definedNames>
    <definedName name="_AMO_UniqueIdentifier" hidden="1">"'647d99ec-d8c7-4537-8203-2ca232967559'"</definedName>
    <definedName name="_xlnm.Print_Area" localSheetId="11">'11. Premises by Industry'!$A$1:$H$57</definedName>
    <definedName name="_xlnm.Print_Area" localSheetId="13">'13. Premises by Zip Code'!$A$6:$H$86</definedName>
    <definedName name="_xlnm.Print_Area" localSheetId="16">'16. Premises by Industry &amp; Zip'!$A$9:$I$110</definedName>
    <definedName name="_xlnm.Print_Area" localSheetId="17">'17. Prem by Ind &amp; Zip(TP2+Prem)'!$A$10:$I$83</definedName>
    <definedName name="_xlnm.Print_Area" localSheetId="18">'18. TP by Industry - SBC'!$A$1:$L$61</definedName>
    <definedName name="_xlnm.Print_Area" localSheetId="19">'19. TP by Industry-SBC Prem Onl'!$A$1:$O$61</definedName>
    <definedName name="_xlnm.Print_Area" localSheetId="20">'20. Premises by Rent-SBC'!$A$1:$L$20</definedName>
    <definedName name="_xlnm.Print_Area" localSheetId="3">'3. TP by Industry'!$A$1:$H$56</definedName>
    <definedName name="_xlnm.Print_Area" localSheetId="5">'5. TP by Zip Code (1 Prem)'!$A$7:$H$79</definedName>
    <definedName name="_xlnm.Print_Area" localSheetId="8">'8. Premises by Rent'!$A$1:$H$33</definedName>
    <definedName name="_xlnm.Print_Area" localSheetId="9">'9. Premises by Rent (TP 1 Prem)'!$A$1:$H$34</definedName>
    <definedName name="_xlnm.Print_Area" localSheetId="0">'Table of Contents'!$A$1:$B$35</definedName>
    <definedName name="_xlnm.Print_Titles" localSheetId="13">'13. Premises by Zip Code'!$1:$5</definedName>
    <definedName name="_xlnm.Print_Titles" localSheetId="16">'16. Premises by Industry &amp; Zip'!$1:$8</definedName>
    <definedName name="_xlnm.Print_Titles" localSheetId="17">'17. Prem by Ind &amp; Zip(TP2+Prem)'!$1:$9</definedName>
    <definedName name="_xlnm.Print_Titles" localSheetId="5">'5. TP by Zip Code (1 Prem)'!$1:$6</definedName>
    <definedName name="SHEETNAMES">REPLACE(GET.WORKBOOK(1),1,FIND("]",GET.WORKBOOK(1)),"")</definedName>
  </definedNames>
  <calcPr fullCalcOnLoad="1"/>
</workbook>
</file>

<file path=xl/sharedStrings.xml><?xml version="1.0" encoding="utf-8"?>
<sst xmlns="http://schemas.openxmlformats.org/spreadsheetml/2006/main" count="1211" uniqueCount="208">
  <si>
    <t>TOTAL</t>
  </si>
  <si>
    <t>FINANCE &amp; INSURANCE</t>
  </si>
  <si>
    <t>REAL ESTATE</t>
  </si>
  <si>
    <t>SERVICES</t>
  </si>
  <si>
    <t>INFORMATION</t>
  </si>
  <si>
    <t>TRADE</t>
  </si>
  <si>
    <t>MANUFACTURING</t>
  </si>
  <si>
    <t>OTHER</t>
  </si>
  <si>
    <t>COMMERCIAL RENT TAX</t>
  </si>
  <si>
    <t xml:space="preserve">Total </t>
  </si>
  <si>
    <t>Liability</t>
  </si>
  <si>
    <t>%</t>
  </si>
  <si>
    <t>Credit Agencies</t>
  </si>
  <si>
    <t>Funds and Trusts</t>
  </si>
  <si>
    <t>Insurance</t>
  </si>
  <si>
    <t>Securities/Commodities</t>
  </si>
  <si>
    <t>Legal Services</t>
  </si>
  <si>
    <t>Accounting</t>
  </si>
  <si>
    <t>Holding Companies</t>
  </si>
  <si>
    <t>Amusement</t>
  </si>
  <si>
    <t>Food Services</t>
  </si>
  <si>
    <t>Performing Arts/Museums</t>
  </si>
  <si>
    <t>Education</t>
  </si>
  <si>
    <t>Health Care</t>
  </si>
  <si>
    <t>Personal Services</t>
  </si>
  <si>
    <t>Broadcasting/Telecom</t>
  </si>
  <si>
    <t>Information Services/Data</t>
  </si>
  <si>
    <t>Movies/Video/Sound</t>
  </si>
  <si>
    <t>Publishing</t>
  </si>
  <si>
    <t>Durable Wholesale</t>
  </si>
  <si>
    <t>Non-Durable Wholesale</t>
  </si>
  <si>
    <t>Retail</t>
  </si>
  <si>
    <t>Textiles/Apparel/Leather</t>
  </si>
  <si>
    <t>Food/Beverage</t>
  </si>
  <si>
    <t>Printing</t>
  </si>
  <si>
    <t>Other Manufacturing</t>
  </si>
  <si>
    <t>Construction</t>
  </si>
  <si>
    <t>Transportation</t>
  </si>
  <si>
    <t>Table 2</t>
  </si>
  <si>
    <t>Table 1</t>
  </si>
  <si>
    <t xml:space="preserve">% of </t>
  </si>
  <si>
    <t>Administrative Support</t>
  </si>
  <si>
    <t>Rental/Leasing</t>
  </si>
  <si>
    <t>Miscellaneous Other</t>
  </si>
  <si>
    <t>$250,000 - $274,999</t>
  </si>
  <si>
    <t>$275,000 - $299,999</t>
  </si>
  <si>
    <t>$300,000 - $349,999</t>
  </si>
  <si>
    <t>$350,000 - $399,999</t>
  </si>
  <si>
    <t>$400,000 - $449,999</t>
  </si>
  <si>
    <t>$450,000 - $499,999</t>
  </si>
  <si>
    <t>$500,000 - $549,999</t>
  </si>
  <si>
    <t>$550,000 - $599,999</t>
  </si>
  <si>
    <t>$700,000 - $799,999</t>
  </si>
  <si>
    <t>$800,000 - $899,999</t>
  </si>
  <si>
    <t>$900,000 - $999,999</t>
  </si>
  <si>
    <t>$2,000,000 - $2,999,999</t>
  </si>
  <si>
    <t>$3,000,000 - $3,999,999</t>
  </si>
  <si>
    <t>$4,000,000 - $4,999,999</t>
  </si>
  <si>
    <t>% of Total</t>
  </si>
  <si>
    <t>$5,000,000 - $9,999,999</t>
  </si>
  <si>
    <t>$600,000 - $699,999</t>
  </si>
  <si>
    <t>Taxpayers</t>
  </si>
  <si>
    <t>DISTRIBUTION OF TAXPAYERS BY INDUSTRY</t>
  </si>
  <si>
    <t>Premises</t>
  </si>
  <si>
    <t>Industry</t>
  </si>
  <si>
    <t>(000)</t>
  </si>
  <si>
    <t>Accommodations</t>
  </si>
  <si>
    <t>Not Available/Other</t>
  </si>
  <si>
    <t>$1,000,000 - $1,499,999</t>
  </si>
  <si>
    <t>$1,500,000 - $1,999,999</t>
  </si>
  <si>
    <t>Table 3</t>
  </si>
  <si>
    <t>$10,000,000 and Over</t>
  </si>
  <si>
    <t>Finance and Insurance</t>
  </si>
  <si>
    <t>Real Estate</t>
  </si>
  <si>
    <t>Services</t>
  </si>
  <si>
    <t>Information</t>
  </si>
  <si>
    <t>Trade</t>
  </si>
  <si>
    <t>Manufacturing</t>
  </si>
  <si>
    <t>Other</t>
  </si>
  <si>
    <t>Table 4</t>
  </si>
  <si>
    <t>Zip Code</t>
  </si>
  <si>
    <t>Table 5</t>
  </si>
  <si>
    <t>DISTRIBUTION OF PREMISES BY ZIP CODE</t>
  </si>
  <si>
    <t>Table 6</t>
  </si>
  <si>
    <t>Table 7</t>
  </si>
  <si>
    <t>16 - 20</t>
  </si>
  <si>
    <t>21+</t>
  </si>
  <si>
    <t>DISTRIBUTION OF TAXPAYERS BY NUMBER OF PREMISES</t>
  </si>
  <si>
    <t>PER TAXPAYER</t>
  </si>
  <si>
    <t>Number of Premises per Taxpayer</t>
  </si>
  <si>
    <t>NUMBER OF PREMISES PER TAXPAYER</t>
  </si>
  <si>
    <t>Table 8</t>
  </si>
  <si>
    <t>DISTRIBUTION OF TAXPAYERS AND PREMISES BY INDUSTRY AND</t>
  </si>
  <si>
    <t>Less than $400,000</t>
  </si>
  <si>
    <t>$400,000 - $499,999</t>
  </si>
  <si>
    <t>$500,000 - $599,999</t>
  </si>
  <si>
    <t>$800,000 - $999,999</t>
  </si>
  <si>
    <t>$2,000,000 - $3,999,999</t>
  </si>
  <si>
    <t>$2,000,000 and Over</t>
  </si>
  <si>
    <t>Total</t>
  </si>
  <si>
    <t>FOR TAXPAYERS WITH TWO OR MORE PREMISES</t>
  </si>
  <si>
    <t>DISTRIBUTION OF TAXPAYERS BY BASE RENT</t>
  </si>
  <si>
    <t>Table 9</t>
  </si>
  <si>
    <t>Table 10</t>
  </si>
  <si>
    <t>DISTRIBUTION OF PREMISES BY INDUSTRY AND ZIP CODE</t>
  </si>
  <si>
    <t>Table 11</t>
  </si>
  <si>
    <r>
      <t xml:space="preserve">Trade </t>
    </r>
    <r>
      <rPr>
        <i/>
        <sz val="11"/>
        <color indexed="8"/>
        <rFont val="Arial"/>
        <family val="2"/>
      </rPr>
      <t>(continued)</t>
    </r>
  </si>
  <si>
    <r>
      <t>Services</t>
    </r>
    <r>
      <rPr>
        <i/>
        <sz val="11"/>
        <color indexed="8"/>
        <rFont val="Arial"/>
        <family val="2"/>
      </rPr>
      <t xml:space="preserve"> (continued)</t>
    </r>
  </si>
  <si>
    <t>$500,000 - $749,999</t>
  </si>
  <si>
    <t>$750,000 - $999,999</t>
  </si>
  <si>
    <t>$1,000,000 - $1,999,999</t>
  </si>
  <si>
    <t>Two or More Premises per Taxpayer</t>
  </si>
  <si>
    <t>Median Taxpayer Liability</t>
  </si>
  <si>
    <t>DISTRIBUTION OF PREMISES BY BASE RENT</t>
  </si>
  <si>
    <t>Prof./Tech./Managerial</t>
  </si>
  <si>
    <t>DISTRIBUTION OF TAXPAYERS BY INDUSTRY AND BASE RENT</t>
  </si>
  <si>
    <t>DISTRIBUTION OF PREMISES BY ZIP CODE AND BASE RENT</t>
  </si>
  <si>
    <t>DISTRIBUTION OF PREMISES BY INDUSTRY AND BASE RENT</t>
  </si>
  <si>
    <t>Table 12</t>
  </si>
  <si>
    <t>Table of Contents</t>
  </si>
  <si>
    <t>Distribution of Premises by Base Rent</t>
  </si>
  <si>
    <t>Distribution of Premises by Base Rent for Taxpayers with Two or More Premises</t>
  </si>
  <si>
    <t>Distribution of Premises by Industry and Base Rent</t>
  </si>
  <si>
    <t>Distribution of Premises by Zip Code</t>
  </si>
  <si>
    <t>Distribution of Taxpayers by Base Rent</t>
  </si>
  <si>
    <t>Distribution of Taxpayers by Number of Premises per Taxpayer</t>
  </si>
  <si>
    <t>Distribution of Taxpayers by Base Rent for Taxpayers with Two or More Premises</t>
  </si>
  <si>
    <t>Distribution of Taxpayers by Industry and Base Rent</t>
  </si>
  <si>
    <t>Distribution of Taxpayers and Premises by Industry and Number of Premises per Taxpayer</t>
  </si>
  <si>
    <t>Distribution of Premises by Industry</t>
  </si>
  <si>
    <t>Distribution of Taxpayers by Industry</t>
  </si>
  <si>
    <t>Table 13</t>
  </si>
  <si>
    <t>Table 14</t>
  </si>
  <si>
    <t>Table 15</t>
  </si>
  <si>
    <t>DISTRIBUTION OF PREMISES BY INDUSTRY</t>
  </si>
  <si>
    <t>Table 16</t>
  </si>
  <si>
    <t>DISTRIBUTION OF TAXPAYERS BY ZIP CODE</t>
  </si>
  <si>
    <t>Liability (000)</t>
  </si>
  <si>
    <t>Table 17</t>
  </si>
  <si>
    <t>% of</t>
  </si>
  <si>
    <r>
      <t>Liability</t>
    </r>
    <r>
      <rPr>
        <b/>
        <sz val="11"/>
        <color indexed="8"/>
        <rFont val="Arial"/>
        <family val="2"/>
      </rPr>
      <t xml:space="preserve"> (000)</t>
    </r>
  </si>
  <si>
    <t>Taxpayer</t>
  </si>
  <si>
    <r>
      <t xml:space="preserve">Taxpayer Liability </t>
    </r>
    <r>
      <rPr>
        <b/>
        <sz val="11"/>
        <color indexed="8"/>
        <rFont val="Arial"/>
        <family val="2"/>
      </rPr>
      <t>(000)</t>
    </r>
  </si>
  <si>
    <t>All Taxpayers</t>
  </si>
  <si>
    <t>Distribution of Premises by Base Rent for Taxpayers with One Premise</t>
  </si>
  <si>
    <t>FOR ZIP CODES WITH AT LEAST TEN PREMISES AND TEN TAXPAYERS</t>
  </si>
  <si>
    <t>WITHIN EACH ZIP/INDUSTRY COMBINATION</t>
  </si>
  <si>
    <t>Finance &amp; Insurance</t>
  </si>
  <si>
    <t xml:space="preserve">FOR ZIP CODES WITH AT LEAST TEN PREMISES AND TEN TAXPAYERS </t>
  </si>
  <si>
    <t>Distribution of Premises by Zip Code and Base Rent for Zip Codes with at Least Ten Premises and Ten Taxpayers</t>
  </si>
  <si>
    <t>Distribution of Premises by Zip Code and Base Rent for Taxpayers with Two or More Premises for Zip Codes with at Least Ten</t>
  </si>
  <si>
    <t>Distribution of Premises by Industry and Zip Code for Zip Codes with at Least Ten Premises and Ten Taxpayers Within Each</t>
  </si>
  <si>
    <t xml:space="preserve">   Zip/Industry Combination</t>
  </si>
  <si>
    <t>Distribution of Premises by Industry and Zip Code for Taxpayers with Two or More Premises for Zip Codes with at Least Ten</t>
  </si>
  <si>
    <t>Table 18</t>
  </si>
  <si>
    <t xml:space="preserve">   Premises and Ten Taxpayers Within Each Zip/Industry Combination</t>
  </si>
  <si>
    <t>Median Premises Liability</t>
  </si>
  <si>
    <t>Median Premises</t>
  </si>
  <si>
    <t>WITHIN EACH ZIP/BASE RENT COMBINATION</t>
  </si>
  <si>
    <t>FOR TAXPAYERS WITH ONE PREMISES</t>
  </si>
  <si>
    <t>One Premises per Taxpayer</t>
  </si>
  <si>
    <t>Premises Base Rent</t>
  </si>
  <si>
    <t>Distribution of Taxpayers by Zip Code for Taxpayers with One Premises</t>
  </si>
  <si>
    <t>Table  5</t>
  </si>
  <si>
    <t xml:space="preserve">   Premises and Ten Taxpayers Within Each Zip/Base Rent Combination</t>
  </si>
  <si>
    <t xml:space="preserve">   Within Each Zip/Base Rent Combination</t>
  </si>
  <si>
    <t>Other/Not Available</t>
  </si>
  <si>
    <t>$10,000,000  and Over</t>
  </si>
  <si>
    <t>10 - 15</t>
  </si>
  <si>
    <t>$4,000,000 and Over</t>
  </si>
  <si>
    <t xml:space="preserve"> </t>
  </si>
  <si>
    <t>Small Business Credit (000)</t>
  </si>
  <si>
    <t>Median Small Business Credit</t>
  </si>
  <si>
    <t>Table 19</t>
  </si>
  <si>
    <t>Table 20</t>
  </si>
  <si>
    <t>DISTRIBUTION OF TAXPAYERS AND PREMISES BY INDUSTRY</t>
  </si>
  <si>
    <t>Table 21</t>
  </si>
  <si>
    <r>
      <t xml:space="preserve">Services </t>
    </r>
    <r>
      <rPr>
        <i/>
        <sz val="11"/>
        <color indexed="8"/>
        <rFont val="Arial"/>
        <family val="2"/>
      </rPr>
      <t>(continued)</t>
    </r>
  </si>
  <si>
    <r>
      <t xml:space="preserve">Trade </t>
    </r>
    <r>
      <rPr>
        <i/>
        <sz val="11"/>
        <color indexed="8"/>
        <rFont val="Arial"/>
        <family val="2"/>
      </rPr>
      <t>(continued)</t>
    </r>
  </si>
  <si>
    <t>FOR TAXPAYERS WITH A SMALL BUSINESS CREDIT</t>
  </si>
  <si>
    <t>INCLUDING ALL PREMISES</t>
  </si>
  <si>
    <t>Taxpayer Small Business Credit</t>
  </si>
  <si>
    <t>Total (000)</t>
  </si>
  <si>
    <t>Median</t>
  </si>
  <si>
    <t>INCLUDING ONLY PREMISES THAT RECEIVE A SMALL BUSINESS CREDIT</t>
  </si>
  <si>
    <t>FOR PREMISES THAT RECEIVE A SMALL BUSINESS CREDIT</t>
  </si>
  <si>
    <t>Distribution of Taxpayers by Industry for Taxpayers with a Small Business Credit</t>
  </si>
  <si>
    <t xml:space="preserve">   Including All Premises</t>
  </si>
  <si>
    <t>Distribution of Taxpayers and Premises by Industry for Taxpayers with a Small Business Credit</t>
  </si>
  <si>
    <t>Distribution of Premises by Base Rent for Premises that Receive a Small Business Credit</t>
  </si>
  <si>
    <t>Distribution of Premises by Zip Code for Premises that Receive a Small Business Credit</t>
  </si>
  <si>
    <t xml:space="preserve">   Including Only Premises that Receive a Small Business Credit</t>
  </si>
  <si>
    <t>Taxpayer Distribution Tables</t>
  </si>
  <si>
    <t>Premises Distribution Tables</t>
  </si>
  <si>
    <t>Civic, Professional, Sports &amp; Similar</t>
  </si>
  <si>
    <t>TAX YEAR 2020</t>
  </si>
  <si>
    <r>
      <t>Taxpayer Base Rent</t>
    </r>
    <r>
      <rPr>
        <b/>
        <vertAlign val="superscript"/>
        <sz val="11"/>
        <color indexed="8"/>
        <rFont val="Arial"/>
        <family val="2"/>
      </rPr>
      <t>1</t>
    </r>
  </si>
  <si>
    <r>
      <t>Less than $250,000</t>
    </r>
    <r>
      <rPr>
        <b/>
        <vertAlign val="superscript"/>
        <sz val="11"/>
        <color indexed="8"/>
        <rFont val="Arial"/>
        <family val="2"/>
      </rPr>
      <t>2</t>
    </r>
  </si>
  <si>
    <t>1. Base rent is the total base rent for all premises occupied by a taxpayer.</t>
  </si>
  <si>
    <t>1.Base rent is the total base rent for all premises occupied by a taxpayer.</t>
  </si>
  <si>
    <r>
      <t>Taxpayer Base Rent</t>
    </r>
    <r>
      <rPr>
        <b/>
        <vertAlign val="superscript"/>
        <sz val="11"/>
        <color indexed="8"/>
        <rFont val="Arial"/>
        <family val="2"/>
      </rPr>
      <t>1</t>
    </r>
  </si>
  <si>
    <r>
      <t>Less than $250,000</t>
    </r>
    <r>
      <rPr>
        <b/>
        <vertAlign val="superscript"/>
        <sz val="11"/>
        <color indexed="8"/>
        <rFont val="Arial"/>
        <family val="2"/>
      </rPr>
      <t>1</t>
    </r>
  </si>
  <si>
    <t>*</t>
  </si>
  <si>
    <t>* Numbers cannot be revealed due to confidentiality restrictions.</t>
  </si>
  <si>
    <t>* Numbers cannot be revealed due to confidentiality restrictions</t>
  </si>
  <si>
    <t>1. The premises in this range are partial-year filers with annualized base rents greater than $250,000, or filers who received certain deductions.</t>
  </si>
  <si>
    <t>2. The premises in this range are partial-year filers with annualized base rents greater than $250,000, or filers who received certain deductions.</t>
  </si>
  <si>
    <t>Small Business Tax Credit Distribution Tables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</si>
</sst>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,"/>
    <numFmt numFmtId="167" formatCode="#,##0,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 Narrow"/>
      <family val="2"/>
    </font>
    <font>
      <sz val="9"/>
      <color theme="1"/>
      <name val="Arial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1" fillId="0" borderId="0" xfId="0" applyNumberFormat="1" applyFont="1" applyFill="1" applyAlignment="1">
      <alignment horizontal="right" vertical="top"/>
    </xf>
    <xf numFmtId="0" fontId="51" fillId="0" borderId="0" xfId="0" applyFont="1" applyFill="1" applyAlignment="1">
      <alignment horizontal="right" vertical="top"/>
    </xf>
    <xf numFmtId="6" fontId="51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right"/>
    </xf>
    <xf numFmtId="0" fontId="54" fillId="0" borderId="12" xfId="0" applyFont="1" applyBorder="1" applyAlignment="1">
      <alignment horizontal="left" vertical="top"/>
    </xf>
    <xf numFmtId="0" fontId="52" fillId="0" borderId="13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54" fillId="0" borderId="0" xfId="0" applyFont="1" applyFill="1" applyBorder="1" applyAlignment="1">
      <alignment horizontal="right" vertical="top"/>
    </xf>
    <xf numFmtId="0" fontId="54" fillId="0" borderId="12" xfId="0" applyFont="1" applyFill="1" applyBorder="1" applyAlignment="1">
      <alignment horizontal="left" vertical="top"/>
    </xf>
    <xf numFmtId="0" fontId="55" fillId="0" borderId="16" xfId="0" applyFont="1" applyFill="1" applyBorder="1" applyAlignment="1">
      <alignment horizontal="right" vertical="top"/>
    </xf>
    <xf numFmtId="0" fontId="54" fillId="0" borderId="17" xfId="0" applyFont="1" applyFill="1" applyBorder="1" applyAlignment="1">
      <alignment horizontal="left" vertical="top"/>
    </xf>
    <xf numFmtId="0" fontId="52" fillId="0" borderId="18" xfId="0" applyFont="1" applyFill="1" applyBorder="1" applyAlignment="1">
      <alignment horizontal="right"/>
    </xf>
    <xf numFmtId="0" fontId="54" fillId="0" borderId="19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right"/>
    </xf>
    <xf numFmtId="0" fontId="54" fillId="0" borderId="13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horizontal="left" vertical="top"/>
    </xf>
    <xf numFmtId="3" fontId="54" fillId="0" borderId="0" xfId="0" applyNumberFormat="1" applyFont="1" applyFill="1" applyBorder="1" applyAlignment="1">
      <alignment horizontal="right" vertical="top"/>
    </xf>
    <xf numFmtId="165" fontId="54" fillId="0" borderId="0" xfId="59" applyNumberFormat="1" applyFont="1" applyFill="1" applyBorder="1" applyAlignment="1">
      <alignment horizontal="right" vertical="top"/>
    </xf>
    <xf numFmtId="164" fontId="54" fillId="0" borderId="0" xfId="59" applyNumberFormat="1" applyFont="1" applyFill="1" applyBorder="1" applyAlignment="1">
      <alignment horizontal="right" vertical="top"/>
    </xf>
    <xf numFmtId="166" fontId="54" fillId="0" borderId="0" xfId="0" applyNumberFormat="1" applyFont="1" applyBorder="1" applyAlignment="1">
      <alignment vertical="top"/>
    </xf>
    <xf numFmtId="0" fontId="53" fillId="0" borderId="0" xfId="0" applyFont="1" applyBorder="1" applyAlignment="1">
      <alignment/>
    </xf>
    <xf numFmtId="0" fontId="53" fillId="0" borderId="20" xfId="0" applyFont="1" applyFill="1" applyBorder="1" applyAlignment="1">
      <alignment horizontal="right"/>
    </xf>
    <xf numFmtId="0" fontId="54" fillId="0" borderId="11" xfId="0" applyFont="1" applyFill="1" applyBorder="1" applyAlignment="1">
      <alignment horizontal="left" vertical="top"/>
    </xf>
    <xf numFmtId="0" fontId="54" fillId="0" borderId="19" xfId="0" applyFont="1" applyFill="1" applyBorder="1" applyAlignment="1">
      <alignment horizontal="left"/>
    </xf>
    <xf numFmtId="3" fontId="55" fillId="0" borderId="21" xfId="0" applyNumberFormat="1" applyFont="1" applyFill="1" applyBorder="1" applyAlignment="1">
      <alignment horizontal="right"/>
    </xf>
    <xf numFmtId="165" fontId="55" fillId="0" borderId="0" xfId="59" applyNumberFormat="1" applyFont="1" applyFill="1" applyBorder="1" applyAlignment="1">
      <alignment horizontal="right"/>
    </xf>
    <xf numFmtId="164" fontId="55" fillId="0" borderId="0" xfId="59" applyNumberFormat="1" applyFont="1" applyFill="1" applyBorder="1" applyAlignment="1">
      <alignment horizontal="right"/>
    </xf>
    <xf numFmtId="166" fontId="55" fillId="0" borderId="21" xfId="0" applyNumberFormat="1" applyFont="1" applyBorder="1" applyAlignment="1">
      <alignment/>
    </xf>
    <xf numFmtId="0" fontId="52" fillId="0" borderId="15" xfId="0" applyFont="1" applyBorder="1" applyAlignment="1">
      <alignment/>
    </xf>
    <xf numFmtId="168" fontId="55" fillId="0" borderId="19" xfId="0" applyNumberFormat="1" applyFont="1" applyBorder="1" applyAlignment="1">
      <alignment horizontal="right"/>
    </xf>
    <xf numFmtId="167" fontId="55" fillId="0" borderId="21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right"/>
    </xf>
    <xf numFmtId="0" fontId="54" fillId="33" borderId="19" xfId="0" applyFont="1" applyFill="1" applyBorder="1" applyAlignment="1">
      <alignment horizontal="left" vertical="top"/>
    </xf>
    <xf numFmtId="3" fontId="54" fillId="33" borderId="21" xfId="0" applyNumberFormat="1" applyFont="1" applyFill="1" applyBorder="1" applyAlignment="1">
      <alignment vertical="top"/>
    </xf>
    <xf numFmtId="165" fontId="54" fillId="33" borderId="0" xfId="59" applyNumberFormat="1" applyFont="1" applyFill="1" applyBorder="1" applyAlignment="1">
      <alignment vertical="top"/>
    </xf>
    <xf numFmtId="166" fontId="54" fillId="33" borderId="21" xfId="0" applyNumberFormat="1" applyFont="1" applyFill="1" applyBorder="1" applyAlignment="1">
      <alignment vertical="top"/>
    </xf>
    <xf numFmtId="0" fontId="49" fillId="33" borderId="15" xfId="0" applyFont="1" applyFill="1" applyBorder="1" applyAlignment="1">
      <alignment/>
    </xf>
    <xf numFmtId="0" fontId="55" fillId="33" borderId="19" xfId="0" applyFont="1" applyFill="1" applyBorder="1" applyAlignment="1">
      <alignment horizontal="left" vertical="top"/>
    </xf>
    <xf numFmtId="3" fontId="55" fillId="33" borderId="21" xfId="0" applyNumberFormat="1" applyFont="1" applyFill="1" applyBorder="1" applyAlignment="1">
      <alignment vertical="top"/>
    </xf>
    <xf numFmtId="165" fontId="55" fillId="33" borderId="0" xfId="59" applyNumberFormat="1" applyFont="1" applyFill="1" applyBorder="1" applyAlignment="1">
      <alignment vertical="top"/>
    </xf>
    <xf numFmtId="167" fontId="55" fillId="33" borderId="21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/>
    </xf>
    <xf numFmtId="164" fontId="55" fillId="33" borderId="0" xfId="59" applyNumberFormat="1" applyFont="1" applyFill="1" applyBorder="1" applyAlignment="1">
      <alignment vertical="top"/>
    </xf>
    <xf numFmtId="167" fontId="54" fillId="33" borderId="21" xfId="0" applyNumberFormat="1" applyFont="1" applyFill="1" applyBorder="1" applyAlignment="1">
      <alignment vertical="top"/>
    </xf>
    <xf numFmtId="0" fontId="55" fillId="33" borderId="21" xfId="0" applyFont="1" applyFill="1" applyBorder="1" applyAlignment="1">
      <alignment vertical="top"/>
    </xf>
    <xf numFmtId="167" fontId="55" fillId="0" borderId="21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3" fontId="55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52" fillId="0" borderId="0" xfId="0" applyFont="1" applyAlignment="1">
      <alignment/>
    </xf>
    <xf numFmtId="0" fontId="55" fillId="33" borderId="0" xfId="0" applyFont="1" applyFill="1" applyBorder="1" applyAlignment="1">
      <alignment vertical="top"/>
    </xf>
    <xf numFmtId="166" fontId="55" fillId="33" borderId="21" xfId="0" applyNumberFormat="1" applyFont="1" applyFill="1" applyBorder="1" applyAlignment="1">
      <alignment vertical="top"/>
    </xf>
    <xf numFmtId="0" fontId="54" fillId="33" borderId="17" xfId="0" applyFont="1" applyFill="1" applyBorder="1" applyAlignment="1">
      <alignment horizontal="left" vertical="top"/>
    </xf>
    <xf numFmtId="3" fontId="54" fillId="33" borderId="10" xfId="0" applyNumberFormat="1" applyFont="1" applyFill="1" applyBorder="1" applyAlignment="1">
      <alignment vertical="top"/>
    </xf>
    <xf numFmtId="165" fontId="54" fillId="33" borderId="11" xfId="0" applyNumberFormat="1" applyFont="1" applyFill="1" applyBorder="1" applyAlignment="1">
      <alignment vertical="top"/>
    </xf>
    <xf numFmtId="166" fontId="54" fillId="33" borderId="10" xfId="0" applyNumberFormat="1" applyFont="1" applyFill="1" applyBorder="1" applyAlignment="1">
      <alignment vertical="top"/>
    </xf>
    <xf numFmtId="0" fontId="49" fillId="33" borderId="18" xfId="0" applyFont="1" applyFill="1" applyBorder="1" applyAlignment="1">
      <alignment/>
    </xf>
    <xf numFmtId="0" fontId="55" fillId="0" borderId="0" xfId="0" applyFont="1" applyAlignment="1">
      <alignment vertical="top"/>
    </xf>
    <xf numFmtId="6" fontId="55" fillId="0" borderId="0" xfId="0" applyNumberFormat="1" applyFont="1" applyAlignment="1">
      <alignment vertical="top"/>
    </xf>
    <xf numFmtId="3" fontId="55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3" fontId="55" fillId="0" borderId="19" xfId="0" applyNumberFormat="1" applyFont="1" applyBorder="1" applyAlignment="1">
      <alignment vertical="top"/>
    </xf>
    <xf numFmtId="3" fontId="0" fillId="33" borderId="19" xfId="0" applyNumberFormat="1" applyFont="1" applyFill="1" applyBorder="1" applyAlignment="1">
      <alignment/>
    </xf>
    <xf numFmtId="3" fontId="54" fillId="0" borderId="19" xfId="0" applyNumberFormat="1" applyFont="1" applyBorder="1" applyAlignment="1">
      <alignment vertical="top"/>
    </xf>
    <xf numFmtId="168" fontId="54" fillId="0" borderId="19" xfId="0" applyNumberFormat="1" applyFont="1" applyBorder="1" applyAlignment="1">
      <alignment vertical="top"/>
    </xf>
    <xf numFmtId="168" fontId="54" fillId="0" borderId="17" xfId="0" applyNumberFormat="1" applyFont="1" applyBorder="1" applyAlignment="1">
      <alignment vertical="top"/>
    </xf>
    <xf numFmtId="0" fontId="54" fillId="0" borderId="10" xfId="0" applyFont="1" applyFill="1" applyBorder="1" applyAlignment="1">
      <alignment horizontal="left" vertical="top"/>
    </xf>
    <xf numFmtId="0" fontId="52" fillId="0" borderId="11" xfId="0" applyFont="1" applyFill="1" applyBorder="1" applyAlignment="1">
      <alignment horizontal="right"/>
    </xf>
    <xf numFmtId="0" fontId="53" fillId="0" borderId="18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 wrapText="1"/>
    </xf>
    <xf numFmtId="0" fontId="54" fillId="0" borderId="16" xfId="0" applyFont="1" applyFill="1" applyBorder="1" applyAlignment="1">
      <alignment horizontal="center" vertical="top"/>
    </xf>
    <xf numFmtId="0" fontId="56" fillId="0" borderId="0" xfId="0" applyFont="1" applyAlignment="1">
      <alignment horizontal="center"/>
    </xf>
    <xf numFmtId="168" fontId="55" fillId="0" borderId="0" xfId="0" applyNumberFormat="1" applyFont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top"/>
    </xf>
    <xf numFmtId="168" fontId="55" fillId="0" borderId="19" xfId="0" applyNumberFormat="1" applyFont="1" applyFill="1" applyBorder="1" applyAlignment="1">
      <alignment horizontal="right"/>
    </xf>
    <xf numFmtId="6" fontId="55" fillId="0" borderId="21" xfId="0" applyNumberFormat="1" applyFont="1" applyFill="1" applyBorder="1" applyAlignment="1">
      <alignment horizontal="right"/>
    </xf>
    <xf numFmtId="0" fontId="54" fillId="0" borderId="17" xfId="0" applyFont="1" applyFill="1" applyBorder="1" applyAlignment="1">
      <alignment horizontal="left"/>
    </xf>
    <xf numFmtId="3" fontId="54" fillId="0" borderId="10" xfId="0" applyNumberFormat="1" applyFont="1" applyFill="1" applyBorder="1" applyAlignment="1">
      <alignment horizontal="right"/>
    </xf>
    <xf numFmtId="165" fontId="54" fillId="0" borderId="11" xfId="59" applyNumberFormat="1" applyFont="1" applyFill="1" applyBorder="1" applyAlignment="1">
      <alignment horizontal="right"/>
    </xf>
    <xf numFmtId="164" fontId="54" fillId="0" borderId="11" xfId="59" applyNumberFormat="1" applyFont="1" applyFill="1" applyBorder="1" applyAlignment="1">
      <alignment horizontal="right"/>
    </xf>
    <xf numFmtId="166" fontId="54" fillId="0" borderId="10" xfId="0" applyNumberFormat="1" applyFont="1" applyBorder="1" applyAlignment="1">
      <alignment/>
    </xf>
    <xf numFmtId="0" fontId="53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168" fontId="54" fillId="0" borderId="17" xfId="0" applyNumberFormat="1" applyFont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4" fillId="0" borderId="21" xfId="0" applyFont="1" applyFill="1" applyBorder="1" applyAlignment="1">
      <alignment horizontal="left" vertical="top"/>
    </xf>
    <xf numFmtId="0" fontId="49" fillId="0" borderId="0" xfId="0" applyFont="1" applyAlignment="1">
      <alignment wrapText="1"/>
    </xf>
    <xf numFmtId="38" fontId="55" fillId="0" borderId="19" xfId="0" applyNumberFormat="1" applyFont="1" applyFill="1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60" fillId="0" borderId="19" xfId="0" applyFont="1" applyFill="1" applyBorder="1" applyAlignment="1">
      <alignment horizontal="left"/>
    </xf>
    <xf numFmtId="3" fontId="57" fillId="0" borderId="21" xfId="0" applyNumberFormat="1" applyFont="1" applyFill="1" applyBorder="1" applyAlignment="1">
      <alignment horizontal="right"/>
    </xf>
    <xf numFmtId="165" fontId="57" fillId="0" borderId="0" xfId="59" applyNumberFormat="1" applyFont="1" applyFill="1" applyBorder="1" applyAlignment="1">
      <alignment horizontal="right"/>
    </xf>
    <xf numFmtId="164" fontId="57" fillId="0" borderId="0" xfId="59" applyNumberFormat="1" applyFont="1" applyFill="1" applyBorder="1" applyAlignment="1">
      <alignment horizontal="right"/>
    </xf>
    <xf numFmtId="166" fontId="57" fillId="0" borderId="21" xfId="0" applyNumberFormat="1" applyFont="1" applyBorder="1" applyAlignment="1">
      <alignment/>
    </xf>
    <xf numFmtId="0" fontId="58" fillId="0" borderId="15" xfId="0" applyFont="1" applyBorder="1" applyAlignment="1">
      <alignment/>
    </xf>
    <xf numFmtId="168" fontId="57" fillId="0" borderId="19" xfId="0" applyNumberFormat="1" applyFont="1" applyBorder="1" applyAlignment="1">
      <alignment horizontal="right"/>
    </xf>
    <xf numFmtId="167" fontId="57" fillId="0" borderId="21" xfId="0" applyNumberFormat="1" applyFont="1" applyBorder="1" applyAlignment="1">
      <alignment/>
    </xf>
    <xf numFmtId="3" fontId="57" fillId="0" borderId="19" xfId="0" applyNumberFormat="1" applyFont="1" applyBorder="1" applyAlignment="1">
      <alignment horizontal="right"/>
    </xf>
    <xf numFmtId="167" fontId="57" fillId="0" borderId="21" xfId="0" applyNumberFormat="1" applyFont="1" applyFill="1" applyBorder="1" applyAlignment="1">
      <alignment/>
    </xf>
    <xf numFmtId="0" fontId="58" fillId="0" borderId="15" xfId="0" applyFont="1" applyFill="1" applyBorder="1" applyAlignment="1">
      <alignment/>
    </xf>
    <xf numFmtId="3" fontId="57" fillId="0" borderId="19" xfId="0" applyNumberFormat="1" applyFont="1" applyFill="1" applyBorder="1" applyAlignment="1">
      <alignment horizontal="right"/>
    </xf>
    <xf numFmtId="168" fontId="57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53" fillId="0" borderId="22" xfId="0" applyFont="1" applyBorder="1" applyAlignment="1">
      <alignment horizontal="right" wrapText="1"/>
    </xf>
    <xf numFmtId="168" fontId="55" fillId="0" borderId="15" xfId="0" applyNumberFormat="1" applyFont="1" applyBorder="1" applyAlignment="1">
      <alignment horizontal="right"/>
    </xf>
    <xf numFmtId="168" fontId="57" fillId="0" borderId="15" xfId="0" applyNumberFormat="1" applyFont="1" applyBorder="1" applyAlignment="1">
      <alignment horizontal="right"/>
    </xf>
    <xf numFmtId="3" fontId="57" fillId="0" borderId="15" xfId="0" applyNumberFormat="1" applyFont="1" applyBorder="1" applyAlignment="1">
      <alignment horizontal="right"/>
    </xf>
    <xf numFmtId="3" fontId="57" fillId="0" borderId="15" xfId="0" applyNumberFormat="1" applyFont="1" applyFill="1" applyBorder="1" applyAlignment="1">
      <alignment horizontal="right"/>
    </xf>
    <xf numFmtId="166" fontId="55" fillId="0" borderId="14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7" fontId="57" fillId="0" borderId="0" xfId="0" applyNumberFormat="1" applyFont="1" applyBorder="1" applyAlignment="1">
      <alignment/>
    </xf>
    <xf numFmtId="167" fontId="57" fillId="0" borderId="0" xfId="0" applyNumberFormat="1" applyFont="1" applyFill="1" applyBorder="1" applyAlignment="1">
      <alignment/>
    </xf>
    <xf numFmtId="0" fontId="54" fillId="0" borderId="23" xfId="0" applyFont="1" applyFill="1" applyBorder="1" applyAlignment="1">
      <alignment horizontal="left"/>
    </xf>
    <xf numFmtId="0" fontId="53" fillId="0" borderId="24" xfId="0" applyFont="1" applyFill="1" applyBorder="1" applyAlignment="1" quotePrefix="1">
      <alignment horizontal="right" wrapText="1"/>
    </xf>
    <xf numFmtId="166" fontId="55" fillId="0" borderId="0" xfId="0" applyNumberFormat="1" applyFont="1" applyBorder="1" applyAlignment="1">
      <alignment/>
    </xf>
    <xf numFmtId="0" fontId="60" fillId="0" borderId="17" xfId="0" applyFont="1" applyFill="1" applyBorder="1" applyAlignment="1">
      <alignment horizontal="left"/>
    </xf>
    <xf numFmtId="3" fontId="57" fillId="0" borderId="10" xfId="0" applyNumberFormat="1" applyFont="1" applyFill="1" applyBorder="1" applyAlignment="1">
      <alignment horizontal="right"/>
    </xf>
    <xf numFmtId="167" fontId="57" fillId="0" borderId="11" xfId="0" applyNumberFormat="1" applyFont="1" applyBorder="1" applyAlignment="1">
      <alignment/>
    </xf>
    <xf numFmtId="3" fontId="57" fillId="0" borderId="18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right" wrapText="1"/>
    </xf>
    <xf numFmtId="0" fontId="54" fillId="0" borderId="22" xfId="0" applyFont="1" applyFill="1" applyBorder="1" applyAlignment="1">
      <alignment horizontal="right" wrapText="1"/>
    </xf>
    <xf numFmtId="0" fontId="54" fillId="0" borderId="21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3" fontId="55" fillId="0" borderId="21" xfId="0" applyNumberFormat="1" applyFont="1" applyFill="1" applyBorder="1" applyAlignment="1">
      <alignment/>
    </xf>
    <xf numFmtId="166" fontId="55" fillId="0" borderId="15" xfId="0" applyNumberFormat="1" applyFont="1" applyFill="1" applyBorder="1" applyAlignment="1">
      <alignment vertical="top"/>
    </xf>
    <xf numFmtId="167" fontId="55" fillId="0" borderId="15" xfId="0" applyNumberFormat="1" applyFont="1" applyFill="1" applyBorder="1" applyAlignment="1">
      <alignment vertical="top"/>
    </xf>
    <xf numFmtId="0" fontId="62" fillId="0" borderId="17" xfId="0" applyFont="1" applyFill="1" applyBorder="1" applyAlignment="1">
      <alignment horizontal="left"/>
    </xf>
    <xf numFmtId="3" fontId="55" fillId="0" borderId="10" xfId="0" applyNumberFormat="1" applyFont="1" applyFill="1" applyBorder="1" applyAlignment="1">
      <alignment/>
    </xf>
    <xf numFmtId="167" fontId="55" fillId="0" borderId="18" xfId="0" applyNumberFormat="1" applyFont="1" applyFill="1" applyBorder="1" applyAlignment="1">
      <alignment vertical="top"/>
    </xf>
    <xf numFmtId="0" fontId="54" fillId="0" borderId="0" xfId="0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vertical="top"/>
    </xf>
    <xf numFmtId="167" fontId="55" fillId="0" borderId="0" xfId="0" applyNumberFormat="1" applyFont="1" applyFill="1" applyBorder="1" applyAlignment="1">
      <alignment vertical="top"/>
    </xf>
    <xf numFmtId="0" fontId="55" fillId="0" borderId="21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wrapText="1"/>
    </xf>
    <xf numFmtId="0" fontId="57" fillId="0" borderId="0" xfId="0" applyFont="1" applyFill="1" applyAlignment="1">
      <alignment/>
    </xf>
    <xf numFmtId="0" fontId="54" fillId="0" borderId="12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right" wrapText="1"/>
    </xf>
    <xf numFmtId="0" fontId="54" fillId="0" borderId="11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right" wrapText="1"/>
    </xf>
    <xf numFmtId="0" fontId="54" fillId="0" borderId="19" xfId="0" applyFont="1" applyFill="1" applyBorder="1" applyAlignment="1">
      <alignment horizontal="center"/>
    </xf>
    <xf numFmtId="165" fontId="55" fillId="0" borderId="0" xfId="59" applyNumberFormat="1" applyFont="1" applyFill="1" applyBorder="1" applyAlignment="1">
      <alignment/>
    </xf>
    <xf numFmtId="9" fontId="55" fillId="0" borderId="0" xfId="59" applyFont="1" applyFill="1" applyBorder="1" applyAlignment="1">
      <alignment/>
    </xf>
    <xf numFmtId="9" fontId="55" fillId="0" borderId="15" xfId="59" applyFont="1" applyFill="1" applyBorder="1" applyAlignment="1">
      <alignment/>
    </xf>
    <xf numFmtId="168" fontId="55" fillId="0" borderId="19" xfId="0" applyNumberFormat="1" applyFont="1" applyFill="1" applyBorder="1" applyAlignment="1">
      <alignment vertical="top"/>
    </xf>
    <xf numFmtId="0" fontId="55" fillId="0" borderId="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6" fontId="55" fillId="0" borderId="0" xfId="0" applyNumberFormat="1" applyFont="1" applyFill="1" applyBorder="1" applyAlignment="1">
      <alignment/>
    </xf>
    <xf numFmtId="168" fontId="55" fillId="0" borderId="19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65" fontId="54" fillId="0" borderId="11" xfId="0" applyNumberFormat="1" applyFont="1" applyFill="1" applyBorder="1" applyAlignment="1">
      <alignment/>
    </xf>
    <xf numFmtId="9" fontId="54" fillId="0" borderId="11" xfId="0" applyNumberFormat="1" applyFont="1" applyFill="1" applyBorder="1" applyAlignment="1">
      <alignment/>
    </xf>
    <xf numFmtId="9" fontId="54" fillId="0" borderId="18" xfId="0" applyNumberFormat="1" applyFont="1" applyFill="1" applyBorder="1" applyAlignment="1">
      <alignment/>
    </xf>
    <xf numFmtId="166" fontId="54" fillId="0" borderId="11" xfId="0" applyNumberFormat="1" applyFont="1" applyFill="1" applyBorder="1" applyAlignment="1">
      <alignment vertical="top"/>
    </xf>
    <xf numFmtId="168" fontId="54" fillId="0" borderId="17" xfId="0" applyNumberFormat="1" applyFont="1" applyFill="1" applyBorder="1" applyAlignment="1">
      <alignment vertical="top"/>
    </xf>
    <xf numFmtId="9" fontId="55" fillId="0" borderId="15" xfId="59" applyFont="1" applyFill="1" applyBorder="1" applyAlignment="1">
      <alignment horizontal="left"/>
    </xf>
    <xf numFmtId="3" fontId="55" fillId="0" borderId="19" xfId="0" applyNumberFormat="1" applyFont="1" applyFill="1" applyBorder="1" applyAlignment="1">
      <alignment vertical="top"/>
    </xf>
    <xf numFmtId="0" fontId="55" fillId="0" borderId="15" xfId="0" applyFont="1" applyFill="1" applyBorder="1" applyAlignment="1">
      <alignment horizontal="left"/>
    </xf>
    <xf numFmtId="9" fontId="54" fillId="0" borderId="18" xfId="0" applyNumberFormat="1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54" fillId="0" borderId="19" xfId="0" applyFont="1" applyFill="1" applyBorder="1" applyAlignment="1" quotePrefix="1">
      <alignment horizontal="left"/>
    </xf>
    <xf numFmtId="0" fontId="57" fillId="0" borderId="19" xfId="0" applyFont="1" applyFill="1" applyBorder="1" applyAlignment="1">
      <alignment/>
    </xf>
    <xf numFmtId="168" fontId="54" fillId="0" borderId="17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/>
    </xf>
    <xf numFmtId="165" fontId="54" fillId="0" borderId="0" xfId="0" applyNumberFormat="1" applyFont="1" applyFill="1" applyBorder="1" applyAlignment="1">
      <alignment/>
    </xf>
    <xf numFmtId="9" fontId="54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 vertical="top"/>
    </xf>
    <xf numFmtId="168" fontId="54" fillId="0" borderId="0" xfId="0" applyNumberFormat="1" applyFont="1" applyFill="1" applyBorder="1" applyAlignment="1">
      <alignment/>
    </xf>
    <xf numFmtId="165" fontId="55" fillId="33" borderId="15" xfId="59" applyNumberFormat="1" applyFont="1" applyFill="1" applyBorder="1" applyAlignment="1">
      <alignment vertical="top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56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165" fontId="54" fillId="33" borderId="21" xfId="0" applyNumberFormat="1" applyFont="1" applyFill="1" applyBorder="1" applyAlignment="1">
      <alignment vertical="top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2" fillId="0" borderId="0" xfId="0" applyFont="1" applyAlignment="1">
      <alignment vertical="center"/>
    </xf>
    <xf numFmtId="0" fontId="62" fillId="0" borderId="0" xfId="0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53" fillId="0" borderId="14" xfId="0" applyFont="1" applyFill="1" applyBorder="1" applyAlignment="1">
      <alignment horizontal="right" wrapText="1"/>
    </xf>
    <xf numFmtId="0" fontId="53" fillId="0" borderId="14" xfId="0" applyFont="1" applyFill="1" applyBorder="1" applyAlignment="1">
      <alignment horizontal="right" wrapText="1"/>
    </xf>
    <xf numFmtId="0" fontId="56" fillId="0" borderId="0" xfId="0" applyFont="1" applyFill="1" applyAlignment="1">
      <alignment horizontal="center"/>
    </xf>
    <xf numFmtId="6" fontId="55" fillId="0" borderId="15" xfId="0" applyNumberFormat="1" applyFont="1" applyFill="1" applyBorder="1" applyAlignment="1">
      <alignment/>
    </xf>
    <xf numFmtId="166" fontId="54" fillId="0" borderId="18" xfId="0" applyNumberFormat="1" applyFont="1" applyFill="1" applyBorder="1" applyAlignment="1">
      <alignment vertical="top"/>
    </xf>
    <xf numFmtId="0" fontId="53" fillId="0" borderId="11" xfId="0" applyFont="1" applyBorder="1" applyAlignment="1">
      <alignment horizontal="right"/>
    </xf>
    <xf numFmtId="0" fontId="54" fillId="0" borderId="17" xfId="0" applyFont="1" applyBorder="1" applyAlignment="1">
      <alignment horizontal="left"/>
    </xf>
    <xf numFmtId="0" fontId="53" fillId="0" borderId="11" xfId="0" applyFont="1" applyFill="1" applyBorder="1" applyAlignment="1">
      <alignment horizontal="right" wrapText="1"/>
    </xf>
    <xf numFmtId="0" fontId="49" fillId="0" borderId="18" xfId="0" applyFont="1" applyFill="1" applyBorder="1" applyAlignment="1">
      <alignment horizontal="right"/>
    </xf>
    <xf numFmtId="0" fontId="54" fillId="0" borderId="12" xfId="0" applyFont="1" applyBorder="1" applyAlignment="1">
      <alignment horizontal="left"/>
    </xf>
    <xf numFmtId="0" fontId="53" fillId="0" borderId="13" xfId="0" applyFont="1" applyFill="1" applyBorder="1" applyAlignment="1">
      <alignment horizontal="right"/>
    </xf>
    <xf numFmtId="0" fontId="53" fillId="0" borderId="14" xfId="0" applyFont="1" applyFill="1" applyBorder="1" applyAlignment="1">
      <alignment horizontal="right"/>
    </xf>
    <xf numFmtId="0" fontId="53" fillId="0" borderId="13" xfId="0" applyFont="1" applyFill="1" applyBorder="1" applyAlignment="1">
      <alignment horizontal="right" wrapText="1"/>
    </xf>
    <xf numFmtId="0" fontId="49" fillId="0" borderId="16" xfId="0" applyFont="1" applyFill="1" applyBorder="1" applyAlignment="1">
      <alignment horizontal="right"/>
    </xf>
    <xf numFmtId="0" fontId="53" fillId="0" borderId="12" xfId="0" applyFont="1" applyFill="1" applyBorder="1" applyAlignment="1">
      <alignment horizontal="right" wrapText="1"/>
    </xf>
    <xf numFmtId="0" fontId="53" fillId="0" borderId="10" xfId="0" applyFont="1" applyFill="1" applyBorder="1" applyAlignment="1" quotePrefix="1">
      <alignment horizontal="right" wrapText="1"/>
    </xf>
    <xf numFmtId="0" fontId="54" fillId="0" borderId="13" xfId="0" applyFont="1" applyFill="1" applyBorder="1" applyAlignment="1">
      <alignment horizontal="right"/>
    </xf>
    <xf numFmtId="0" fontId="53" fillId="0" borderId="11" xfId="0" applyFont="1" applyFill="1" applyBorder="1" applyAlignment="1" quotePrefix="1">
      <alignment horizontal="right"/>
    </xf>
    <xf numFmtId="0" fontId="54" fillId="0" borderId="14" xfId="0" applyFont="1" applyFill="1" applyBorder="1" applyAlignment="1">
      <alignment horizontal="right"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53" fillId="0" borderId="14" xfId="0" applyFont="1" applyFill="1" applyBorder="1" applyAlignment="1">
      <alignment horizontal="right" wrapText="1"/>
    </xf>
    <xf numFmtId="165" fontId="57" fillId="0" borderId="11" xfId="59" applyNumberFormat="1" applyFont="1" applyFill="1" applyBorder="1" applyAlignment="1">
      <alignment horizontal="right"/>
    </xf>
    <xf numFmtId="164" fontId="57" fillId="0" borderId="11" xfId="59" applyNumberFormat="1" applyFont="1" applyFill="1" applyBorder="1" applyAlignment="1">
      <alignment horizontal="right"/>
    </xf>
    <xf numFmtId="167" fontId="57" fillId="0" borderId="10" xfId="0" applyNumberFormat="1" applyFont="1" applyBorder="1" applyAlignment="1">
      <alignment/>
    </xf>
    <xf numFmtId="0" fontId="58" fillId="0" borderId="18" xfId="0" applyFont="1" applyBorder="1" applyAlignment="1">
      <alignment/>
    </xf>
    <xf numFmtId="3" fontId="57" fillId="0" borderId="17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left"/>
    </xf>
    <xf numFmtId="3" fontId="57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 horizontal="right"/>
    </xf>
    <xf numFmtId="0" fontId="60" fillId="0" borderId="11" xfId="0" applyFont="1" applyFill="1" applyBorder="1" applyAlignment="1">
      <alignment horizontal="left"/>
    </xf>
    <xf numFmtId="3" fontId="57" fillId="0" borderId="11" xfId="0" applyNumberFormat="1" applyFont="1" applyFill="1" applyBorder="1" applyAlignment="1">
      <alignment horizontal="right"/>
    </xf>
    <xf numFmtId="0" fontId="58" fillId="0" borderId="11" xfId="0" applyFont="1" applyBorder="1" applyAlignment="1">
      <alignment/>
    </xf>
    <xf numFmtId="3" fontId="57" fillId="0" borderId="11" xfId="0" applyNumberFormat="1" applyFont="1" applyBorder="1" applyAlignment="1">
      <alignment horizontal="right"/>
    </xf>
    <xf numFmtId="0" fontId="56" fillId="0" borderId="0" xfId="0" applyFont="1" applyFill="1" applyAlignment="1">
      <alignment horizontal="center"/>
    </xf>
    <xf numFmtId="16" fontId="54" fillId="0" borderId="19" xfId="0" applyNumberFormat="1" applyFont="1" applyFill="1" applyBorder="1" applyAlignment="1" quotePrefix="1">
      <alignment horizontal="left"/>
    </xf>
    <xf numFmtId="166" fontId="55" fillId="0" borderId="21" xfId="0" applyNumberFormat="1" applyFont="1" applyFill="1" applyBorder="1" applyAlignment="1">
      <alignment/>
    </xf>
    <xf numFmtId="168" fontId="55" fillId="0" borderId="0" xfId="0" applyNumberFormat="1" applyFont="1" applyFill="1" applyBorder="1" applyAlignment="1">
      <alignment horizontal="right" vertical="center"/>
    </xf>
    <xf numFmtId="6" fontId="0" fillId="0" borderId="19" xfId="0" applyNumberFormat="1" applyFont="1" applyFill="1" applyBorder="1" applyAlignment="1">
      <alignment/>
    </xf>
    <xf numFmtId="166" fontId="54" fillId="0" borderId="10" xfId="0" applyNumberFormat="1" applyFont="1" applyFill="1" applyBorder="1" applyAlignment="1">
      <alignment/>
    </xf>
    <xf numFmtId="0" fontId="53" fillId="0" borderId="18" xfId="0" applyFont="1" applyFill="1" applyBorder="1" applyAlignment="1">
      <alignment/>
    </xf>
    <xf numFmtId="6" fontId="54" fillId="0" borderId="17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5" fillId="0" borderId="19" xfId="0" applyFont="1" applyFill="1" applyBorder="1" applyAlignment="1">
      <alignment horizontal="left" vertical="top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68" fontId="54" fillId="0" borderId="15" xfId="0" applyNumberFormat="1" applyFont="1" applyBorder="1" applyAlignment="1">
      <alignment vertical="top"/>
    </xf>
    <xf numFmtId="3" fontId="55" fillId="0" borderId="15" xfId="0" applyNumberFormat="1" applyFont="1" applyBorder="1" applyAlignment="1">
      <alignment vertical="top"/>
    </xf>
    <xf numFmtId="3" fontId="0" fillId="33" borderId="15" xfId="0" applyNumberFormat="1" applyFont="1" applyFill="1" applyBorder="1" applyAlignment="1">
      <alignment/>
    </xf>
    <xf numFmtId="3" fontId="54" fillId="0" borderId="15" xfId="0" applyNumberFormat="1" applyFont="1" applyBorder="1" applyAlignment="1">
      <alignment vertical="top"/>
    </xf>
    <xf numFmtId="168" fontId="54" fillId="0" borderId="18" xfId="0" applyNumberFormat="1" applyFont="1" applyBorder="1" applyAlignment="1">
      <alignment vertical="top"/>
    </xf>
    <xf numFmtId="0" fontId="55" fillId="0" borderId="14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4" fillId="0" borderId="0" xfId="0" applyFont="1" applyFill="1" applyBorder="1" applyAlignment="1">
      <alignment horizontal="right" vertical="top" wrapText="1"/>
    </xf>
    <xf numFmtId="168" fontId="54" fillId="0" borderId="0" xfId="0" applyNumberFormat="1" applyFont="1" applyBorder="1" applyAlignment="1">
      <alignment vertical="top"/>
    </xf>
    <xf numFmtId="3" fontId="55" fillId="0" borderId="0" xfId="0" applyNumberFormat="1" applyFont="1" applyBorder="1" applyAlignment="1">
      <alignment vertical="top"/>
    </xf>
    <xf numFmtId="3" fontId="0" fillId="33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 vertical="top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68" fontId="55" fillId="0" borderId="15" xfId="0" applyNumberFormat="1" applyFont="1" applyBorder="1" applyAlignment="1">
      <alignment vertical="top"/>
    </xf>
    <xf numFmtId="0" fontId="55" fillId="0" borderId="0" xfId="0" applyFont="1" applyBorder="1" applyAlignment="1">
      <alignment vertical="top"/>
    </xf>
    <xf numFmtId="3" fontId="54" fillId="0" borderId="11" xfId="0" applyNumberFormat="1" applyFont="1" applyBorder="1" applyAlignment="1">
      <alignment vertical="top"/>
    </xf>
    <xf numFmtId="1" fontId="54" fillId="33" borderId="11" xfId="59" applyNumberFormat="1" applyFont="1" applyFill="1" applyBorder="1" applyAlignment="1">
      <alignment vertical="top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54" fillId="0" borderId="0" xfId="0" applyFont="1" applyFill="1" applyBorder="1" applyAlignment="1">
      <alignment horizontal="center"/>
    </xf>
    <xf numFmtId="0" fontId="54" fillId="0" borderId="21" xfId="0" applyFont="1" applyFill="1" applyBorder="1" applyAlignment="1">
      <alignment vertical="top"/>
    </xf>
    <xf numFmtId="0" fontId="54" fillId="0" borderId="0" xfId="0" applyFont="1" applyFill="1" applyBorder="1" applyAlignment="1">
      <alignment horizontal="right"/>
    </xf>
    <xf numFmtId="0" fontId="54" fillId="0" borderId="21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 vertical="top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3" fontId="55" fillId="0" borderId="15" xfId="0" applyNumberFormat="1" applyFont="1" applyFill="1" applyBorder="1" applyAlignment="1">
      <alignment vertical="top"/>
    </xf>
    <xf numFmtId="167" fontId="55" fillId="0" borderId="21" xfId="0" applyNumberFormat="1" applyFont="1" applyFill="1" applyBorder="1" applyAlignment="1">
      <alignment vertical="top"/>
    </xf>
    <xf numFmtId="165" fontId="55" fillId="0" borderId="0" xfId="59" applyNumberFormat="1" applyFont="1" applyFill="1" applyBorder="1" applyAlignment="1">
      <alignment vertical="top"/>
    </xf>
    <xf numFmtId="3" fontId="55" fillId="33" borderId="21" xfId="0" applyNumberFormat="1" applyFont="1" applyFill="1" applyBorder="1" applyAlignment="1">
      <alignment horizontal="right" vertical="top"/>
    </xf>
    <xf numFmtId="165" fontId="55" fillId="33" borderId="0" xfId="59" applyNumberFormat="1" applyFont="1" applyFill="1" applyBorder="1" applyAlignment="1">
      <alignment horizontal="right" vertical="top"/>
    </xf>
    <xf numFmtId="167" fontId="55" fillId="33" borderId="21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right"/>
    </xf>
    <xf numFmtId="3" fontId="55" fillId="0" borderId="15" xfId="0" applyNumberFormat="1" applyFont="1" applyBorder="1" applyAlignment="1">
      <alignment horizontal="right" vertical="top"/>
    </xf>
    <xf numFmtId="0" fontId="53" fillId="0" borderId="0" xfId="0" applyFont="1" applyAlignment="1">
      <alignment/>
    </xf>
    <xf numFmtId="0" fontId="60" fillId="0" borderId="14" xfId="0" applyFont="1" applyFill="1" applyBorder="1" applyAlignment="1">
      <alignment horizontal="left"/>
    </xf>
    <xf numFmtId="3" fontId="57" fillId="0" borderId="14" xfId="0" applyNumberFormat="1" applyFont="1" applyFill="1" applyBorder="1" applyAlignment="1">
      <alignment horizontal="right"/>
    </xf>
    <xf numFmtId="165" fontId="57" fillId="0" borderId="14" xfId="59" applyNumberFormat="1" applyFont="1" applyFill="1" applyBorder="1" applyAlignment="1">
      <alignment horizontal="right"/>
    </xf>
    <xf numFmtId="164" fontId="57" fillId="0" borderId="14" xfId="59" applyNumberFormat="1" applyFont="1" applyFill="1" applyBorder="1" applyAlignment="1">
      <alignment horizontal="right"/>
    </xf>
    <xf numFmtId="167" fontId="57" fillId="0" borderId="14" xfId="0" applyNumberFormat="1" applyFont="1" applyBorder="1" applyAlignment="1">
      <alignment/>
    </xf>
    <xf numFmtId="0" fontId="58" fillId="0" borderId="14" xfId="0" applyFont="1" applyBorder="1" applyAlignment="1">
      <alignment/>
    </xf>
    <xf numFmtId="3" fontId="57" fillId="0" borderId="14" xfId="0" applyNumberFormat="1" applyFont="1" applyBorder="1" applyAlignment="1">
      <alignment horizontal="right"/>
    </xf>
    <xf numFmtId="168" fontId="54" fillId="0" borderId="17" xfId="0" applyNumberFormat="1" applyFont="1" applyFill="1" applyBorder="1" applyAlignment="1">
      <alignment horizontal="right"/>
    </xf>
    <xf numFmtId="3" fontId="55" fillId="0" borderId="0" xfId="0" applyNumberFormat="1" applyFont="1" applyFill="1" applyAlignment="1">
      <alignment vertical="top"/>
    </xf>
    <xf numFmtId="165" fontId="55" fillId="0" borderId="15" xfId="59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168" fontId="57" fillId="0" borderId="0" xfId="0" applyNumberFormat="1" applyFont="1" applyFill="1" applyBorder="1" applyAlignment="1">
      <alignment horizontal="right" vertical="center"/>
    </xf>
    <xf numFmtId="166" fontId="55" fillId="0" borderId="0" xfId="0" applyNumberFormat="1" applyFont="1" applyFill="1" applyBorder="1" applyAlignment="1">
      <alignment/>
    </xf>
    <xf numFmtId="167" fontId="55" fillId="0" borderId="0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9" fillId="0" borderId="0" xfId="0" applyFont="1" applyAlignment="1">
      <alignment/>
    </xf>
    <xf numFmtId="165" fontId="54" fillId="33" borderId="11" xfId="59" applyNumberFormat="1" applyFont="1" applyFill="1" applyBorder="1" applyAlignment="1">
      <alignment vertical="top"/>
    </xf>
    <xf numFmtId="0" fontId="58" fillId="0" borderId="0" xfId="0" applyFont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168" fontId="57" fillId="0" borderId="21" xfId="0" applyNumberFormat="1" applyFont="1" applyBorder="1" applyAlignment="1">
      <alignment horizontal="right" vertical="center"/>
    </xf>
    <xf numFmtId="0" fontId="64" fillId="33" borderId="19" xfId="0" applyFont="1" applyFill="1" applyBorder="1" applyAlignment="1">
      <alignment horizontal="left" vertical="top"/>
    </xf>
    <xf numFmtId="0" fontId="55" fillId="0" borderId="21" xfId="0" applyFont="1" applyFill="1" applyBorder="1" applyAlignment="1">
      <alignment horizontal="right"/>
    </xf>
    <xf numFmtId="167" fontId="55" fillId="0" borderId="15" xfId="0" applyNumberFormat="1" applyFont="1" applyFill="1" applyBorder="1" applyAlignment="1">
      <alignment horizontal="right" vertical="top"/>
    </xf>
    <xf numFmtId="0" fontId="58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right" vertical="top" wrapText="1"/>
    </xf>
    <xf numFmtId="0" fontId="54" fillId="0" borderId="17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wrapText="1"/>
    </xf>
    <xf numFmtId="0" fontId="53" fillId="0" borderId="17" xfId="0" applyFont="1" applyFill="1" applyBorder="1" applyAlignment="1">
      <alignment horizontal="right"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8" fillId="0" borderId="0" xfId="0" applyFont="1" applyAlignment="1">
      <alignment horizontal="left" vertical="center" wrapText="1"/>
    </xf>
    <xf numFmtId="3" fontId="53" fillId="0" borderId="12" xfId="0" applyNumberFormat="1" applyFont="1" applyFill="1" applyBorder="1" applyAlignment="1">
      <alignment horizontal="right" wrapText="1"/>
    </xf>
    <xf numFmtId="0" fontId="0" fillId="0" borderId="17" xfId="0" applyBorder="1" applyAlignment="1">
      <alignment wrapText="1"/>
    </xf>
    <xf numFmtId="0" fontId="54" fillId="0" borderId="12" xfId="0" applyFont="1" applyFill="1" applyBorder="1" applyAlignment="1">
      <alignment horizontal="left" wrapText="1"/>
    </xf>
    <xf numFmtId="0" fontId="54" fillId="0" borderId="17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56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right" wrapText="1"/>
    </xf>
    <xf numFmtId="0" fontId="54" fillId="0" borderId="18" xfId="0" applyFont="1" applyFill="1" applyBorder="1" applyAlignment="1">
      <alignment horizontal="right" wrapText="1"/>
    </xf>
    <xf numFmtId="0" fontId="53" fillId="0" borderId="20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16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right" wrapText="1"/>
    </xf>
    <xf numFmtId="0" fontId="54" fillId="0" borderId="15" xfId="0" applyFont="1" applyFill="1" applyBorder="1" applyAlignment="1">
      <alignment horizontal="right" wrapText="1"/>
    </xf>
    <xf numFmtId="0" fontId="54" fillId="0" borderId="16" xfId="0" applyFont="1" applyFill="1" applyBorder="1" applyAlignment="1">
      <alignment horizontal="right" vertical="top" wrapText="1"/>
    </xf>
    <xf numFmtId="0" fontId="54" fillId="0" borderId="18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O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00390625" style="57" customWidth="1"/>
    <col min="2" max="2" width="119.8515625" style="57" customWidth="1"/>
    <col min="3" max="3" width="9.140625" style="210" customWidth="1"/>
    <col min="4" max="4" width="10.00390625" style="210" bestFit="1" customWidth="1"/>
    <col min="5" max="16384" width="9.140625" style="210" customWidth="1"/>
  </cols>
  <sheetData>
    <row r="1" spans="1:15" ht="18">
      <c r="A1" s="210" t="s">
        <v>119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2:15" ht="18">
      <c r="B2" s="213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8">
      <c r="A3" s="309" t="s">
        <v>192</v>
      </c>
      <c r="B3" s="213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8">
      <c r="A4" s="57" t="s">
        <v>39</v>
      </c>
      <c r="B4" s="213" t="s">
        <v>124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8">
      <c r="A5" s="57" t="s">
        <v>38</v>
      </c>
      <c r="B5" s="213" t="s">
        <v>126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8">
      <c r="A6" s="57" t="s">
        <v>70</v>
      </c>
      <c r="B6" s="213" t="s">
        <v>130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18">
      <c r="A7" s="57" t="s">
        <v>79</v>
      </c>
      <c r="B7" s="213" t="s">
        <v>127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18">
      <c r="A8" s="57" t="s">
        <v>81</v>
      </c>
      <c r="B8" s="213" t="s">
        <v>162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18">
      <c r="A9" s="57" t="s">
        <v>83</v>
      </c>
      <c r="B9" s="213" t="s">
        <v>125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ht="18">
      <c r="A10" s="57" t="s">
        <v>84</v>
      </c>
      <c r="B10" s="213" t="s">
        <v>128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2:15" ht="18">
      <c r="B11" s="213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8">
      <c r="A12" s="309" t="s">
        <v>193</v>
      </c>
      <c r="B12" s="213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>
      <c r="A13" s="57" t="s">
        <v>91</v>
      </c>
      <c r="B13" s="213" t="s">
        <v>120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</row>
    <row r="14" spans="1:15" ht="18">
      <c r="A14" s="57" t="s">
        <v>102</v>
      </c>
      <c r="B14" s="213" t="s">
        <v>144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1:15" ht="18">
      <c r="A15" s="57" t="s">
        <v>103</v>
      </c>
      <c r="B15" s="213" t="s">
        <v>121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8">
      <c r="A16" s="57" t="s">
        <v>105</v>
      </c>
      <c r="B16" s="213" t="s">
        <v>129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8">
      <c r="A17" s="57" t="s">
        <v>118</v>
      </c>
      <c r="B17" s="213" t="s">
        <v>122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5" ht="18">
      <c r="A18" s="57" t="s">
        <v>131</v>
      </c>
      <c r="B18" s="213" t="s">
        <v>123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</row>
    <row r="19" spans="1:15" ht="18">
      <c r="A19" s="57" t="s">
        <v>132</v>
      </c>
      <c r="B19" s="213" t="s">
        <v>149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2:15" ht="18">
      <c r="B20" s="213" t="s">
        <v>165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</row>
    <row r="21" spans="1:15" ht="18">
      <c r="A21" s="57" t="s">
        <v>133</v>
      </c>
      <c r="B21" s="213" t="s">
        <v>150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2:15" ht="18">
      <c r="B22" s="213" t="s">
        <v>164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</row>
    <row r="23" spans="1:15" ht="18">
      <c r="A23" s="57" t="s">
        <v>135</v>
      </c>
      <c r="B23" s="213" t="s">
        <v>151</v>
      </c>
      <c r="D23" s="209"/>
      <c r="E23" s="209"/>
      <c r="F23" s="209"/>
      <c r="G23" s="209"/>
      <c r="H23" s="209"/>
      <c r="I23" s="209"/>
      <c r="J23" s="209"/>
      <c r="K23" s="209"/>
      <c r="L23" s="212"/>
      <c r="M23" s="212"/>
      <c r="N23" s="212"/>
      <c r="O23" s="212"/>
    </row>
    <row r="24" spans="2:15" ht="18">
      <c r="B24" s="213" t="s">
        <v>152</v>
      </c>
      <c r="D24" s="209"/>
      <c r="E24" s="209"/>
      <c r="F24" s="209"/>
      <c r="G24" s="209"/>
      <c r="H24" s="209"/>
      <c r="I24" s="209"/>
      <c r="J24" s="209"/>
      <c r="K24" s="209"/>
      <c r="L24" s="212"/>
      <c r="M24" s="212"/>
      <c r="N24" s="212"/>
      <c r="O24" s="212"/>
    </row>
    <row r="25" spans="1:15" ht="18">
      <c r="A25" s="57" t="s">
        <v>138</v>
      </c>
      <c r="B25" s="213" t="s">
        <v>153</v>
      </c>
      <c r="D25" s="209"/>
      <c r="E25" s="209"/>
      <c r="F25" s="209"/>
      <c r="G25" s="209"/>
      <c r="H25" s="209"/>
      <c r="I25" s="209"/>
      <c r="J25" s="209"/>
      <c r="K25" s="209"/>
      <c r="L25" s="212"/>
      <c r="M25" s="212"/>
      <c r="N25" s="212"/>
      <c r="O25" s="212"/>
    </row>
    <row r="26" spans="2:15" ht="18">
      <c r="B26" s="213" t="s">
        <v>155</v>
      </c>
      <c r="D26" s="209"/>
      <c r="E26" s="209"/>
      <c r="F26" s="209"/>
      <c r="G26" s="209"/>
      <c r="H26" s="209"/>
      <c r="I26" s="209"/>
      <c r="J26" s="209"/>
      <c r="K26" s="209"/>
      <c r="L26" s="212"/>
      <c r="M26" s="212"/>
      <c r="N26" s="212"/>
      <c r="O26" s="212"/>
    </row>
    <row r="27" spans="2:15" ht="18">
      <c r="B27" s="213"/>
      <c r="D27" s="209"/>
      <c r="E27" s="209"/>
      <c r="F27" s="209"/>
      <c r="G27" s="209"/>
      <c r="H27" s="209"/>
      <c r="I27" s="209"/>
      <c r="J27" s="209"/>
      <c r="K27" s="209"/>
      <c r="L27" s="212"/>
      <c r="M27" s="212"/>
      <c r="N27" s="212"/>
      <c r="O27" s="212"/>
    </row>
    <row r="28" spans="1:15" ht="18">
      <c r="A28" s="309" t="s">
        <v>207</v>
      </c>
      <c r="B28" s="213"/>
      <c r="D28" s="209"/>
      <c r="E28" s="209"/>
      <c r="F28" s="209"/>
      <c r="G28" s="209"/>
      <c r="H28" s="209"/>
      <c r="I28" s="209"/>
      <c r="J28" s="209"/>
      <c r="K28" s="209"/>
      <c r="L28" s="212"/>
      <c r="M28" s="212"/>
      <c r="N28" s="212"/>
      <c r="O28" s="212"/>
    </row>
    <row r="29" spans="1:15" ht="18">
      <c r="A29" s="57" t="s">
        <v>154</v>
      </c>
      <c r="B29" s="213" t="s">
        <v>186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</row>
    <row r="30" spans="2:15" ht="18">
      <c r="B30" s="213" t="s">
        <v>187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</row>
    <row r="31" spans="1:15" ht="18">
      <c r="A31" s="57" t="s">
        <v>173</v>
      </c>
      <c r="B31" s="213" t="s">
        <v>188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2:15" ht="18">
      <c r="B32" s="213" t="s">
        <v>191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</row>
    <row r="33" spans="1:15" ht="18">
      <c r="A33" s="57" t="s">
        <v>174</v>
      </c>
      <c r="B33" s="213" t="s">
        <v>189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</row>
    <row r="34" spans="1:15" ht="18">
      <c r="A34" s="57" t="s">
        <v>176</v>
      </c>
      <c r="B34" s="213" t="s">
        <v>190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2:15" ht="18">
      <c r="B35" s="213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</sheetData>
  <sheetProtection/>
  <printOptions/>
  <pageMargins left="0.7" right="0.7" top="0.75" bottom="0.75" header="0.3" footer="0.3"/>
  <pageSetup fitToHeight="1" fitToWidth="1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1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8.7109375" style="1" customWidth="1"/>
    <col min="2" max="2" width="11.8515625" style="5" customWidth="1"/>
    <col min="3" max="3" width="11.00390625" style="5" customWidth="1"/>
    <col min="4" max="4" width="2.57421875" style="5" customWidth="1"/>
    <col min="5" max="5" width="14.7109375" style="5" customWidth="1"/>
    <col min="6" max="6" width="11.00390625" style="5" customWidth="1"/>
    <col min="7" max="7" width="2.8515625" style="1" customWidth="1"/>
    <col min="8" max="9" width="14.574218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240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240"/>
    </row>
    <row r="3" spans="1:9" ht="18">
      <c r="A3" s="240"/>
      <c r="B3" s="240"/>
      <c r="C3" s="240"/>
      <c r="D3" s="240"/>
      <c r="E3" s="240"/>
      <c r="F3" s="240"/>
      <c r="G3" s="240"/>
      <c r="H3" s="240"/>
      <c r="I3" s="240"/>
    </row>
    <row r="4" spans="1:9" ht="18">
      <c r="A4" s="343" t="s">
        <v>102</v>
      </c>
      <c r="B4" s="343"/>
      <c r="C4" s="343"/>
      <c r="D4" s="343"/>
      <c r="E4" s="343"/>
      <c r="F4" s="343"/>
      <c r="G4" s="343"/>
      <c r="H4" s="343"/>
      <c r="I4" s="240"/>
    </row>
    <row r="5" spans="1:9" ht="18">
      <c r="A5" s="343" t="s">
        <v>113</v>
      </c>
      <c r="B5" s="343"/>
      <c r="C5" s="343"/>
      <c r="D5" s="343"/>
      <c r="E5" s="343"/>
      <c r="F5" s="343"/>
      <c r="G5" s="343"/>
      <c r="H5" s="343"/>
      <c r="I5" s="240"/>
    </row>
    <row r="6" spans="1:9" ht="18">
      <c r="A6" s="337" t="s">
        <v>159</v>
      </c>
      <c r="B6" s="337"/>
      <c r="C6" s="337"/>
      <c r="D6" s="337"/>
      <c r="E6" s="337"/>
      <c r="F6" s="337"/>
      <c r="G6" s="337"/>
      <c r="H6" s="337"/>
      <c r="I6" s="240"/>
    </row>
    <row r="7" spans="1:9" ht="15.75">
      <c r="A7" s="344"/>
      <c r="B7" s="344"/>
      <c r="C7" s="344"/>
      <c r="D7" s="344"/>
      <c r="E7" s="344"/>
      <c r="F7" s="344"/>
      <c r="G7" s="344"/>
      <c r="H7" s="344"/>
      <c r="I7" s="356"/>
    </row>
    <row r="8" spans="1:9" ht="31.5" customHeight="1">
      <c r="A8" s="14"/>
      <c r="B8" s="20"/>
      <c r="C8" s="242" t="s">
        <v>139</v>
      </c>
      <c r="D8" s="80"/>
      <c r="E8" s="235" t="s">
        <v>10</v>
      </c>
      <c r="F8" s="242" t="s">
        <v>139</v>
      </c>
      <c r="G8" s="15"/>
      <c r="H8" s="351" t="s">
        <v>156</v>
      </c>
      <c r="I8" s="357"/>
    </row>
    <row r="9" spans="1:9" ht="15.75" customHeight="1">
      <c r="A9" s="86" t="s">
        <v>161</v>
      </c>
      <c r="B9" s="7" t="s">
        <v>63</v>
      </c>
      <c r="C9" s="224" t="s">
        <v>99</v>
      </c>
      <c r="D9" s="78"/>
      <c r="E9" s="236" t="s">
        <v>65</v>
      </c>
      <c r="F9" s="224" t="s">
        <v>99</v>
      </c>
      <c r="G9" s="17"/>
      <c r="H9" s="352"/>
      <c r="I9" s="357"/>
    </row>
    <row r="10" spans="1:9" ht="14.25" customHeight="1">
      <c r="A10" s="18"/>
      <c r="B10" s="31"/>
      <c r="C10" s="32"/>
      <c r="D10" s="33"/>
      <c r="E10" s="34"/>
      <c r="F10" s="32"/>
      <c r="G10" s="35"/>
      <c r="H10" s="36"/>
      <c r="I10" s="241"/>
    </row>
    <row r="11" spans="1:9" ht="19.5" customHeight="1">
      <c r="A11" s="30" t="s">
        <v>201</v>
      </c>
      <c r="B11" s="31">
        <v>166</v>
      </c>
      <c r="C11" s="32">
        <f aca="true" t="shared" si="0" ref="C11:C25">(B11/$B$32)*100</f>
        <v>2.2426371251013237</v>
      </c>
      <c r="D11" s="33" t="s">
        <v>11</v>
      </c>
      <c r="E11" s="34">
        <v>799734</v>
      </c>
      <c r="F11" s="32">
        <f aca="true" t="shared" si="1" ref="F11:F25">(E11/$E$32)*100</f>
        <v>0.1991211271189884</v>
      </c>
      <c r="G11" s="35" t="s">
        <v>11</v>
      </c>
      <c r="H11" s="36">
        <v>4773.84</v>
      </c>
      <c r="I11" s="82"/>
    </row>
    <row r="12" spans="1:9" s="21" customFormat="1" ht="19.5" customHeight="1">
      <c r="A12" s="30" t="s">
        <v>44</v>
      </c>
      <c r="B12" s="31">
        <v>369</v>
      </c>
      <c r="C12" s="32">
        <f t="shared" si="0"/>
        <v>4.985139151580654</v>
      </c>
      <c r="D12" s="33"/>
      <c r="E12" s="37">
        <v>698777</v>
      </c>
      <c r="F12" s="32">
        <f t="shared" si="1"/>
        <v>0.1739844296288833</v>
      </c>
      <c r="G12" s="35"/>
      <c r="H12" s="38">
        <v>0</v>
      </c>
      <c r="I12" s="82"/>
    </row>
    <row r="13" spans="1:9" s="21" customFormat="1" ht="19.5" customHeight="1">
      <c r="A13" s="30" t="s">
        <v>45</v>
      </c>
      <c r="B13" s="31">
        <v>333</v>
      </c>
      <c r="C13" s="32">
        <f t="shared" si="0"/>
        <v>4.498784112402054</v>
      </c>
      <c r="D13" s="33"/>
      <c r="E13" s="37">
        <v>1342058</v>
      </c>
      <c r="F13" s="32">
        <f t="shared" si="1"/>
        <v>0.33415123230856175</v>
      </c>
      <c r="G13" s="35"/>
      <c r="H13" s="38">
        <v>673.38</v>
      </c>
      <c r="I13" s="82"/>
    </row>
    <row r="14" spans="1:9" s="21" customFormat="1" ht="19.5" customHeight="1">
      <c r="A14" s="30" t="s">
        <v>46</v>
      </c>
      <c r="B14" s="31">
        <v>640</v>
      </c>
      <c r="C14" s="32">
        <f t="shared" si="0"/>
        <v>8.646311807619563</v>
      </c>
      <c r="D14" s="33"/>
      <c r="E14" s="37">
        <v>4155306</v>
      </c>
      <c r="F14" s="32">
        <f t="shared" si="1"/>
        <v>1.0346055241421463</v>
      </c>
      <c r="G14" s="35"/>
      <c r="H14" s="38">
        <v>7250.38</v>
      </c>
      <c r="I14" s="82"/>
    </row>
    <row r="15" spans="1:9" s="68" customFormat="1" ht="19.5" customHeight="1">
      <c r="A15" s="30" t="s">
        <v>47</v>
      </c>
      <c r="B15" s="31">
        <v>561</v>
      </c>
      <c r="C15" s="32">
        <f t="shared" si="0"/>
        <v>7.579032693866522</v>
      </c>
      <c r="D15" s="33"/>
      <c r="E15" s="52">
        <v>3813414</v>
      </c>
      <c r="F15" s="32">
        <f t="shared" si="1"/>
        <v>0.9494798193540978</v>
      </c>
      <c r="G15" s="53"/>
      <c r="H15" s="54">
        <v>4325.96</v>
      </c>
      <c r="I15" s="82"/>
    </row>
    <row r="16" spans="1:9" s="21" customFormat="1" ht="19.5" customHeight="1">
      <c r="A16" s="30" t="s">
        <v>48</v>
      </c>
      <c r="B16" s="31">
        <v>503</v>
      </c>
      <c r="C16" s="32">
        <f t="shared" si="0"/>
        <v>6.795460686300999</v>
      </c>
      <c r="D16" s="33"/>
      <c r="E16" s="37">
        <v>4717695</v>
      </c>
      <c r="F16" s="32">
        <f t="shared" si="1"/>
        <v>1.1746314972273482</v>
      </c>
      <c r="G16" s="35"/>
      <c r="H16" s="38">
        <v>15622.81</v>
      </c>
      <c r="I16" s="82"/>
    </row>
    <row r="17" spans="1:9" s="21" customFormat="1" ht="19.5" customHeight="1">
      <c r="A17" s="30" t="s">
        <v>49</v>
      </c>
      <c r="B17" s="31">
        <v>451</v>
      </c>
      <c r="C17" s="32">
        <f t="shared" si="0"/>
        <v>6.0929478519319105</v>
      </c>
      <c r="D17" s="33"/>
      <c r="E17" s="37">
        <v>4762426</v>
      </c>
      <c r="F17" s="32">
        <f t="shared" si="1"/>
        <v>1.1857688093050633</v>
      </c>
      <c r="G17" s="35"/>
      <c r="H17" s="38">
        <v>17592.82</v>
      </c>
      <c r="I17" s="82"/>
    </row>
    <row r="18" spans="1:9" s="21" customFormat="1" ht="19.5" customHeight="1">
      <c r="A18" s="30" t="s">
        <v>50</v>
      </c>
      <c r="B18" s="31">
        <v>368</v>
      </c>
      <c r="C18" s="32">
        <f t="shared" si="0"/>
        <v>4.971629289381249</v>
      </c>
      <c r="D18" s="33"/>
      <c r="E18" s="37">
        <v>6210661</v>
      </c>
      <c r="F18" s="32">
        <f t="shared" si="1"/>
        <v>1.5463564366076015</v>
      </c>
      <c r="G18" s="35"/>
      <c r="H18" s="38">
        <v>19856.68</v>
      </c>
      <c r="I18" s="82"/>
    </row>
    <row r="19" spans="1:9" s="21" customFormat="1" ht="19.5" customHeight="1">
      <c r="A19" s="30" t="s">
        <v>51</v>
      </c>
      <c r="B19" s="31">
        <v>320</v>
      </c>
      <c r="C19" s="32">
        <f t="shared" si="0"/>
        <v>4.3231559038097815</v>
      </c>
      <c r="D19" s="33"/>
      <c r="E19" s="37">
        <v>7168210</v>
      </c>
      <c r="F19" s="32">
        <f t="shared" si="1"/>
        <v>1.7847710046410479</v>
      </c>
      <c r="G19" s="35"/>
      <c r="H19" s="38">
        <v>22414.6</v>
      </c>
      <c r="I19" s="82"/>
    </row>
    <row r="20" spans="1:9" s="21" customFormat="1" ht="19.5" customHeight="1">
      <c r="A20" s="30" t="s">
        <v>60</v>
      </c>
      <c r="B20" s="31">
        <v>507</v>
      </c>
      <c r="C20" s="32">
        <f t="shared" si="0"/>
        <v>6.849500135098623</v>
      </c>
      <c r="D20" s="33"/>
      <c r="E20" s="37">
        <v>12840417</v>
      </c>
      <c r="F20" s="32">
        <f t="shared" si="1"/>
        <v>3.1970609048981533</v>
      </c>
      <c r="G20" s="35"/>
      <c r="H20" s="38">
        <v>25389</v>
      </c>
      <c r="I20" s="82"/>
    </row>
    <row r="21" spans="1:9" s="21" customFormat="1" ht="19.5" customHeight="1">
      <c r="A21" s="30" t="s">
        <v>52</v>
      </c>
      <c r="B21" s="31">
        <v>401</v>
      </c>
      <c r="C21" s="32">
        <f t="shared" si="0"/>
        <v>5.417454741961632</v>
      </c>
      <c r="D21" s="33"/>
      <c r="E21" s="37">
        <v>11684994</v>
      </c>
      <c r="F21" s="32">
        <f t="shared" si="1"/>
        <v>2.9093788380369183</v>
      </c>
      <c r="G21" s="35"/>
      <c r="H21" s="38">
        <v>29068.46</v>
      </c>
      <c r="I21" s="82"/>
    </row>
    <row r="22" spans="1:9" s="21" customFormat="1" ht="19.5" customHeight="1">
      <c r="A22" s="30" t="s">
        <v>53</v>
      </c>
      <c r="B22" s="31">
        <v>304</v>
      </c>
      <c r="C22" s="32">
        <f t="shared" si="0"/>
        <v>4.106998108619292</v>
      </c>
      <c r="D22" s="33"/>
      <c r="E22" s="37">
        <v>10093156</v>
      </c>
      <c r="F22" s="32">
        <f t="shared" si="1"/>
        <v>2.5130363332155197</v>
      </c>
      <c r="G22" s="35"/>
      <c r="H22" s="38">
        <v>33340.62</v>
      </c>
      <c r="I22" s="82"/>
    </row>
    <row r="23" spans="1:9" s="21" customFormat="1" ht="19.5" customHeight="1">
      <c r="A23" s="30" t="s">
        <v>54</v>
      </c>
      <c r="B23" s="31">
        <v>267</v>
      </c>
      <c r="C23" s="32">
        <f t="shared" si="0"/>
        <v>3.6071332072412856</v>
      </c>
      <c r="D23" s="33"/>
      <c r="E23" s="37">
        <v>9873029</v>
      </c>
      <c r="F23" s="32">
        <f t="shared" si="1"/>
        <v>2.45822818907094</v>
      </c>
      <c r="G23" s="35"/>
      <c r="H23" s="38">
        <v>37013.13</v>
      </c>
      <c r="I23" s="82"/>
    </row>
    <row r="24" spans="1:9" s="21" customFormat="1" ht="19.5" customHeight="1">
      <c r="A24" s="30" t="s">
        <v>68</v>
      </c>
      <c r="B24" s="31">
        <v>761</v>
      </c>
      <c r="C24" s="32">
        <f t="shared" si="0"/>
        <v>10.281005133747636</v>
      </c>
      <c r="D24" s="33"/>
      <c r="E24" s="37">
        <v>36413866</v>
      </c>
      <c r="F24" s="32">
        <f t="shared" si="1"/>
        <v>9.066477154503634</v>
      </c>
      <c r="G24" s="35"/>
      <c r="H24" s="38">
        <v>47326.46</v>
      </c>
      <c r="I24" s="82"/>
    </row>
    <row r="25" spans="1:9" s="21" customFormat="1" ht="19.5" customHeight="1">
      <c r="A25" s="30" t="s">
        <v>69</v>
      </c>
      <c r="B25" s="31">
        <v>419</v>
      </c>
      <c r="C25" s="32">
        <f t="shared" si="0"/>
        <v>5.660632261550933</v>
      </c>
      <c r="D25" s="33"/>
      <c r="E25" s="37">
        <v>28138737</v>
      </c>
      <c r="F25" s="32">
        <f t="shared" si="1"/>
        <v>7.006100812451119</v>
      </c>
      <c r="G25" s="35"/>
      <c r="H25" s="38">
        <v>66464.74</v>
      </c>
      <c r="I25" s="82"/>
    </row>
    <row r="26" spans="1:9" s="21" customFormat="1" ht="19.5" customHeight="1">
      <c r="A26" s="30" t="s">
        <v>55</v>
      </c>
      <c r="B26" s="31">
        <v>395</v>
      </c>
      <c r="C26" s="32">
        <f>(B26/$B$32)*100</f>
        <v>5.336395568765199</v>
      </c>
      <c r="D26" s="33"/>
      <c r="E26" s="37">
        <v>37456849</v>
      </c>
      <c r="F26" s="32">
        <f>(E26/$E$32)*100</f>
        <v>9.326163438350443</v>
      </c>
      <c r="G26" s="35"/>
      <c r="H26" s="38">
        <v>92493.97</v>
      </c>
      <c r="I26" s="82"/>
    </row>
    <row r="27" spans="1:9" s="21" customFormat="1" ht="19.5" customHeight="1">
      <c r="A27" s="30" t="s">
        <v>56</v>
      </c>
      <c r="B27" s="31">
        <v>192</v>
      </c>
      <c r="C27" s="32">
        <f>(B27/$B$32)*100</f>
        <v>2.5938935422858687</v>
      </c>
      <c r="D27" s="33"/>
      <c r="E27" s="37">
        <v>25900801</v>
      </c>
      <c r="F27" s="32">
        <f>(E27/$E$32)*100</f>
        <v>6.448890116469504</v>
      </c>
      <c r="G27" s="35"/>
      <c r="H27" s="38">
        <v>134245.6</v>
      </c>
      <c r="I27" s="82"/>
    </row>
    <row r="28" spans="1:9" s="21" customFormat="1" ht="19.5" customHeight="1">
      <c r="A28" s="30" t="s">
        <v>57</v>
      </c>
      <c r="B28" s="31">
        <v>102</v>
      </c>
      <c r="C28" s="32">
        <f>(B28/$B$32)*100</f>
        <v>1.3780059443393677</v>
      </c>
      <c r="D28" s="33"/>
      <c r="E28" s="37">
        <v>17832727</v>
      </c>
      <c r="F28" s="32">
        <f>(E28/$E$32)*100</f>
        <v>4.440067197149573</v>
      </c>
      <c r="G28" s="35"/>
      <c r="H28" s="38">
        <v>174952.76</v>
      </c>
      <c r="I28" s="82"/>
    </row>
    <row r="29" spans="1:9" s="21" customFormat="1" ht="19.5" customHeight="1">
      <c r="A29" s="30" t="s">
        <v>59</v>
      </c>
      <c r="B29" s="31">
        <v>196</v>
      </c>
      <c r="C29" s="32">
        <f>(B29/$B$32)*100</f>
        <v>2.6479329910834912</v>
      </c>
      <c r="D29" s="33"/>
      <c r="E29" s="37">
        <v>52232251</v>
      </c>
      <c r="F29" s="32">
        <f>(E29/$E$32)*100</f>
        <v>13.005005028024206</v>
      </c>
      <c r="G29" s="35"/>
      <c r="H29" s="38">
        <v>249854.8</v>
      </c>
      <c r="I29" s="82"/>
    </row>
    <row r="30" spans="1:9" s="21" customFormat="1" ht="19.5" customHeight="1">
      <c r="A30" s="30" t="s">
        <v>71</v>
      </c>
      <c r="B30" s="31">
        <v>147</v>
      </c>
      <c r="C30" s="32">
        <f>(B30/$B$32)*100</f>
        <v>1.985949743312618</v>
      </c>
      <c r="D30" s="33"/>
      <c r="E30" s="37">
        <v>125496809</v>
      </c>
      <c r="F30" s="32">
        <f>(E30/$E$32)*100</f>
        <v>31.246722107496254</v>
      </c>
      <c r="G30" s="35"/>
      <c r="H30" s="38">
        <v>619079.09</v>
      </c>
      <c r="I30" s="82"/>
    </row>
    <row r="31" spans="1:9" s="21" customFormat="1" ht="9" customHeight="1">
      <c r="A31" s="30"/>
      <c r="B31" s="31"/>
      <c r="C31" s="33"/>
      <c r="D31" s="33"/>
      <c r="E31" s="85"/>
      <c r="F31" s="33"/>
      <c r="G31" s="35"/>
      <c r="H31" s="92"/>
      <c r="I31" s="82"/>
    </row>
    <row r="32" spans="1:9" ht="19.5" customHeight="1">
      <c r="A32" s="86" t="s">
        <v>0</v>
      </c>
      <c r="B32" s="87">
        <f>SUM(B11:B30)</f>
        <v>7402</v>
      </c>
      <c r="C32" s="88">
        <f>SUM(C11:C30)</f>
        <v>100.00000000000001</v>
      </c>
      <c r="D32" s="89" t="s">
        <v>11</v>
      </c>
      <c r="E32" s="90">
        <f>SUM(E11:E30)</f>
        <v>401631917</v>
      </c>
      <c r="F32" s="88">
        <f>SUM(F11:F30)</f>
        <v>100</v>
      </c>
      <c r="G32" s="91" t="s">
        <v>11</v>
      </c>
      <c r="H32" s="93">
        <v>23300.13</v>
      </c>
      <c r="I32" s="82"/>
    </row>
    <row r="33" spans="1:7" ht="15">
      <c r="A33" s="22"/>
      <c r="B33" s="23"/>
      <c r="C33" s="24"/>
      <c r="D33" s="25"/>
      <c r="E33" s="26"/>
      <c r="F33" s="24"/>
      <c r="G33" s="27"/>
    </row>
    <row r="34" spans="1:8" ht="29.25" customHeight="1">
      <c r="A34" s="350" t="s">
        <v>205</v>
      </c>
      <c r="B34" s="350"/>
      <c r="C34" s="350"/>
      <c r="D34" s="350"/>
      <c r="E34" s="350"/>
      <c r="F34" s="350"/>
      <c r="G34" s="350"/>
      <c r="H34" s="350"/>
    </row>
    <row r="35" spans="1:6" ht="12" customHeight="1">
      <c r="A35" s="83"/>
      <c r="B35" s="2"/>
      <c r="C35" s="3"/>
      <c r="D35" s="3"/>
      <c r="E35" s="2"/>
      <c r="F35" s="3"/>
    </row>
    <row r="36" spans="1:8" ht="12" customHeight="1">
      <c r="A36" s="327"/>
      <c r="B36" s="327"/>
      <c r="C36" s="327"/>
      <c r="D36" s="327"/>
      <c r="E36" s="327"/>
      <c r="F36" s="327"/>
      <c r="G36" s="327"/>
      <c r="H36" s="327"/>
    </row>
    <row r="37" spans="1:8" ht="12" customHeight="1">
      <c r="A37" s="327"/>
      <c r="B37" s="327"/>
      <c r="C37" s="327"/>
      <c r="D37" s="327"/>
      <c r="E37" s="327"/>
      <c r="F37" s="327"/>
      <c r="G37" s="327"/>
      <c r="H37" s="327"/>
    </row>
    <row r="38" spans="1:8" ht="12" customHeight="1">
      <c r="A38" s="327"/>
      <c r="B38" s="327"/>
      <c r="C38" s="327"/>
      <c r="D38" s="327"/>
      <c r="E38" s="327"/>
      <c r="F38" s="327"/>
      <c r="G38" s="327"/>
      <c r="H38" s="327"/>
    </row>
    <row r="39" spans="1:8" ht="12" customHeight="1">
      <c r="A39" s="327"/>
      <c r="B39" s="327"/>
      <c r="C39" s="327"/>
      <c r="D39" s="327"/>
      <c r="E39" s="327"/>
      <c r="F39" s="327"/>
      <c r="G39" s="327"/>
      <c r="H39" s="327"/>
    </row>
    <row r="41" ht="15">
      <c r="A41" s="102"/>
    </row>
  </sheetData>
  <sheetProtection/>
  <mergeCells count="9">
    <mergeCell ref="A34:H34"/>
    <mergeCell ref="A6:H6"/>
    <mergeCell ref="A7:H7"/>
    <mergeCell ref="I7:I9"/>
    <mergeCell ref="H8:H9"/>
    <mergeCell ref="A1:H1"/>
    <mergeCell ref="A2:H2"/>
    <mergeCell ref="A4:H4"/>
    <mergeCell ref="A5:H5"/>
  </mergeCells>
  <printOptions/>
  <pageMargins left="0.7" right="0.7" top="0.75" bottom="0.75" header="0.3" footer="0.3"/>
  <pageSetup fitToHeight="1" fitToWidth="1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4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7.00390625" style="191" customWidth="1"/>
    <col min="2" max="2" width="12.7109375" style="165" customWidth="1"/>
    <col min="3" max="3" width="10.421875" style="165" customWidth="1"/>
    <col min="4" max="4" width="2.57421875" style="165" customWidth="1"/>
    <col min="5" max="5" width="15.7109375" style="165" customWidth="1"/>
    <col min="6" max="6" width="8.7109375" style="165" customWidth="1"/>
    <col min="7" max="7" width="2.57421875" style="165" customWidth="1"/>
    <col min="8" max="8" width="13.421875" style="165" customWidth="1"/>
    <col min="9" max="16384" width="9.140625" style="165" customWidth="1"/>
  </cols>
  <sheetData>
    <row r="1" spans="1:8" ht="18">
      <c r="A1" s="337" t="s">
        <v>8</v>
      </c>
      <c r="B1" s="337"/>
      <c r="C1" s="337"/>
      <c r="D1" s="337"/>
      <c r="E1" s="337"/>
      <c r="F1" s="337"/>
      <c r="G1" s="337"/>
      <c r="H1" s="337"/>
    </row>
    <row r="2" spans="1:8" ht="18">
      <c r="A2" s="337" t="s">
        <v>195</v>
      </c>
      <c r="B2" s="337"/>
      <c r="C2" s="337"/>
      <c r="D2" s="337"/>
      <c r="E2" s="337"/>
      <c r="F2" s="337"/>
      <c r="G2" s="337"/>
      <c r="H2" s="337"/>
    </row>
    <row r="3" spans="1:5" ht="15">
      <c r="A3" s="123"/>
      <c r="B3" s="123"/>
      <c r="C3" s="123"/>
      <c r="D3" s="55"/>
      <c r="E3" s="55"/>
    </row>
    <row r="4" spans="1:8" ht="18">
      <c r="A4" s="337" t="s">
        <v>103</v>
      </c>
      <c r="B4" s="337"/>
      <c r="C4" s="337"/>
      <c r="D4" s="337"/>
      <c r="E4" s="337"/>
      <c r="F4" s="337"/>
      <c r="G4" s="337"/>
      <c r="H4" s="337"/>
    </row>
    <row r="5" spans="1:8" ht="18">
      <c r="A5" s="337" t="s">
        <v>113</v>
      </c>
      <c r="B5" s="337"/>
      <c r="C5" s="337"/>
      <c r="D5" s="337"/>
      <c r="E5" s="337"/>
      <c r="F5" s="337"/>
      <c r="G5" s="337"/>
      <c r="H5" s="337"/>
    </row>
    <row r="6" spans="1:8" ht="18">
      <c r="A6" s="337" t="s">
        <v>100</v>
      </c>
      <c r="B6" s="337"/>
      <c r="C6" s="337"/>
      <c r="D6" s="337"/>
      <c r="E6" s="337"/>
      <c r="F6" s="337"/>
      <c r="G6" s="337"/>
      <c r="H6" s="337"/>
    </row>
    <row r="7" spans="1:8" ht="18">
      <c r="A7" s="221"/>
      <c r="B7" s="221"/>
      <c r="C7" s="221"/>
      <c r="D7" s="221"/>
      <c r="E7" s="221"/>
      <c r="F7" s="221"/>
      <c r="G7" s="221"/>
      <c r="H7" s="221"/>
    </row>
    <row r="8" spans="1:8" ht="33" customHeight="1">
      <c r="A8" s="14"/>
      <c r="B8" s="20"/>
      <c r="C8" s="220" t="s">
        <v>139</v>
      </c>
      <c r="D8" s="80"/>
      <c r="E8" s="235" t="s">
        <v>10</v>
      </c>
      <c r="F8" s="220" t="s">
        <v>139</v>
      </c>
      <c r="G8" s="15"/>
      <c r="H8" s="351" t="s">
        <v>156</v>
      </c>
    </row>
    <row r="9" spans="1:8" ht="15" customHeight="1">
      <c r="A9" s="86" t="s">
        <v>161</v>
      </c>
      <c r="B9" s="7" t="s">
        <v>63</v>
      </c>
      <c r="C9" s="224" t="s">
        <v>99</v>
      </c>
      <c r="D9" s="78"/>
      <c r="E9" s="236" t="s">
        <v>65</v>
      </c>
      <c r="F9" s="224" t="s">
        <v>99</v>
      </c>
      <c r="G9" s="17"/>
      <c r="H9" s="352"/>
    </row>
    <row r="10" spans="1:8" ht="15">
      <c r="A10" s="30"/>
      <c r="B10" s="148"/>
      <c r="C10" s="157"/>
      <c r="D10" s="149"/>
      <c r="E10" s="157"/>
      <c r="F10" s="157"/>
      <c r="G10" s="149"/>
      <c r="H10" s="172"/>
    </row>
    <row r="11" spans="1:8" ht="19.5" customHeight="1">
      <c r="A11" s="30" t="s">
        <v>201</v>
      </c>
      <c r="B11" s="151">
        <v>356</v>
      </c>
      <c r="C11" s="173">
        <f>(B11/B$32)*100</f>
        <v>6.908596933824956</v>
      </c>
      <c r="D11" s="175" t="s">
        <v>11</v>
      </c>
      <c r="E11" s="322">
        <v>1761314</v>
      </c>
      <c r="F11" s="173">
        <f>(E11/E$32)*100</f>
        <v>0.38084607813694576</v>
      </c>
      <c r="G11" s="175" t="s">
        <v>11</v>
      </c>
      <c r="H11" s="180">
        <v>5567.98</v>
      </c>
    </row>
    <row r="12" spans="1:8" ht="19.5" customHeight="1">
      <c r="A12" s="30" t="s">
        <v>44</v>
      </c>
      <c r="B12" s="151">
        <v>176</v>
      </c>
      <c r="C12" s="173">
        <f aca="true" t="shared" si="0" ref="C12:C24">(B12/B$32)*100</f>
        <v>3.415486124587619</v>
      </c>
      <c r="D12" s="175"/>
      <c r="E12" s="323">
        <v>966472</v>
      </c>
      <c r="F12" s="173">
        <f aca="true" t="shared" si="1" ref="F12:F24">(E12/E$32)*100</f>
        <v>0.20897867775375106</v>
      </c>
      <c r="G12" s="175"/>
      <c r="H12" s="324">
        <v>4377.28</v>
      </c>
    </row>
    <row r="13" spans="1:8" ht="19.5" customHeight="1">
      <c r="A13" s="30" t="s">
        <v>45</v>
      </c>
      <c r="B13" s="151">
        <v>114</v>
      </c>
      <c r="C13" s="173">
        <f t="shared" si="0"/>
        <v>2.2123035125169803</v>
      </c>
      <c r="D13" s="175"/>
      <c r="E13" s="323">
        <v>847638</v>
      </c>
      <c r="F13" s="173">
        <f t="shared" si="1"/>
        <v>0.1832833940909142</v>
      </c>
      <c r="G13" s="175"/>
      <c r="H13" s="324">
        <v>8017.56</v>
      </c>
    </row>
    <row r="14" spans="1:8" ht="19.5" customHeight="1">
      <c r="A14" s="192" t="s">
        <v>46</v>
      </c>
      <c r="B14" s="151">
        <v>243</v>
      </c>
      <c r="C14" s="173">
        <f t="shared" si="0"/>
        <v>4.715699592470406</v>
      </c>
      <c r="D14" s="175"/>
      <c r="E14" s="323">
        <v>2766528</v>
      </c>
      <c r="F14" s="173">
        <f t="shared" si="1"/>
        <v>0.5982018759040401</v>
      </c>
      <c r="G14" s="175"/>
      <c r="H14" s="324">
        <v>12574.77</v>
      </c>
    </row>
    <row r="15" spans="1:8" ht="19.5" customHeight="1">
      <c r="A15" s="30" t="s">
        <v>47</v>
      </c>
      <c r="B15" s="151">
        <v>252</v>
      </c>
      <c r="C15" s="173">
        <f t="shared" si="0"/>
        <v>4.890355132932273</v>
      </c>
      <c r="D15" s="175"/>
      <c r="E15" s="323">
        <v>3144830</v>
      </c>
      <c r="F15" s="173">
        <f t="shared" si="1"/>
        <v>0.6800015056414764</v>
      </c>
      <c r="G15" s="175"/>
      <c r="H15" s="324">
        <v>14375.66</v>
      </c>
    </row>
    <row r="16" spans="1:8" ht="19.5" customHeight="1">
      <c r="A16" s="30" t="s">
        <v>48</v>
      </c>
      <c r="B16" s="151">
        <v>209</v>
      </c>
      <c r="C16" s="173">
        <f t="shared" si="0"/>
        <v>4.055889772947798</v>
      </c>
      <c r="D16" s="175"/>
      <c r="E16" s="323">
        <v>3284091</v>
      </c>
      <c r="F16" s="173">
        <f t="shared" si="1"/>
        <v>0.7101136864834099</v>
      </c>
      <c r="G16" s="175"/>
      <c r="H16" s="324">
        <v>16369.27</v>
      </c>
    </row>
    <row r="17" spans="1:8" ht="19.5" customHeight="1">
      <c r="A17" s="30" t="s">
        <v>49</v>
      </c>
      <c r="B17" s="151">
        <v>353</v>
      </c>
      <c r="C17" s="173">
        <f t="shared" si="0"/>
        <v>6.850378420337668</v>
      </c>
      <c r="D17" s="175"/>
      <c r="E17" s="323">
        <v>6159471</v>
      </c>
      <c r="F17" s="173">
        <f t="shared" si="1"/>
        <v>1.3318524543313979</v>
      </c>
      <c r="G17" s="175"/>
      <c r="H17" s="324">
        <v>17914.18</v>
      </c>
    </row>
    <row r="18" spans="1:8" ht="19.5" customHeight="1">
      <c r="A18" s="30" t="s">
        <v>50</v>
      </c>
      <c r="B18" s="151">
        <v>163</v>
      </c>
      <c r="C18" s="173">
        <f t="shared" si="0"/>
        <v>3.1632058994760333</v>
      </c>
      <c r="D18" s="175"/>
      <c r="E18" s="323">
        <v>3265822</v>
      </c>
      <c r="F18" s="173">
        <f t="shared" si="1"/>
        <v>0.7061634101547803</v>
      </c>
      <c r="G18" s="175"/>
      <c r="H18" s="324">
        <v>20350.24</v>
      </c>
    </row>
    <row r="19" spans="1:8" ht="19.5" customHeight="1">
      <c r="A19" s="30" t="s">
        <v>51</v>
      </c>
      <c r="B19" s="151">
        <v>194</v>
      </c>
      <c r="C19" s="173">
        <f t="shared" si="0"/>
        <v>3.7647972055113526</v>
      </c>
      <c r="D19" s="175"/>
      <c r="E19" s="323">
        <v>4320703</v>
      </c>
      <c r="F19" s="173">
        <f t="shared" si="1"/>
        <v>0.9342586230192551</v>
      </c>
      <c r="G19" s="175"/>
      <c r="H19" s="324">
        <v>22035.32</v>
      </c>
    </row>
    <row r="20" spans="1:8" ht="19.5" customHeight="1">
      <c r="A20" s="30" t="s">
        <v>60</v>
      </c>
      <c r="B20" s="151">
        <v>257</v>
      </c>
      <c r="C20" s="173">
        <f t="shared" si="0"/>
        <v>4.987385988744421</v>
      </c>
      <c r="D20" s="175"/>
      <c r="E20" s="323">
        <v>6496640</v>
      </c>
      <c r="F20" s="173">
        <f t="shared" si="1"/>
        <v>1.4047579619917898</v>
      </c>
      <c r="G20" s="175"/>
      <c r="H20" s="324">
        <v>25315.6</v>
      </c>
    </row>
    <row r="21" spans="1:8" ht="19.5" customHeight="1">
      <c r="A21" s="30" t="s">
        <v>52</v>
      </c>
      <c r="B21" s="151">
        <v>271</v>
      </c>
      <c r="C21" s="173">
        <f t="shared" si="0"/>
        <v>5.2590723850184355</v>
      </c>
      <c r="D21" s="175"/>
      <c r="E21" s="323">
        <v>7891595</v>
      </c>
      <c r="F21" s="173">
        <f t="shared" si="1"/>
        <v>1.7063868259692088</v>
      </c>
      <c r="G21" s="175"/>
      <c r="H21" s="324">
        <v>29119.92</v>
      </c>
    </row>
    <row r="22" spans="1:8" ht="19.5" customHeight="1">
      <c r="A22" s="30" t="s">
        <v>53</v>
      </c>
      <c r="B22" s="151">
        <v>169</v>
      </c>
      <c r="C22" s="173">
        <f t="shared" si="0"/>
        <v>3.2796429264506113</v>
      </c>
      <c r="D22" s="175"/>
      <c r="E22" s="323">
        <v>5606776</v>
      </c>
      <c r="F22" s="173">
        <f t="shared" si="1"/>
        <v>1.2123441082012365</v>
      </c>
      <c r="G22" s="175"/>
      <c r="H22" s="324">
        <v>33189.77</v>
      </c>
    </row>
    <row r="23" spans="1:8" ht="19.5" customHeight="1">
      <c r="A23" s="30" t="s">
        <v>54</v>
      </c>
      <c r="B23" s="151">
        <v>172</v>
      </c>
      <c r="C23" s="173">
        <f t="shared" si="0"/>
        <v>3.3378614399379005</v>
      </c>
      <c r="D23" s="175"/>
      <c r="E23" s="323">
        <v>6380203</v>
      </c>
      <c r="F23" s="173">
        <f t="shared" si="1"/>
        <v>1.379580977762952</v>
      </c>
      <c r="G23" s="175"/>
      <c r="H23" s="324">
        <v>37180.21</v>
      </c>
    </row>
    <row r="24" spans="1:8" ht="19.5" customHeight="1">
      <c r="A24" s="30" t="s">
        <v>68</v>
      </c>
      <c r="B24" s="151">
        <v>629</v>
      </c>
      <c r="C24" s="173">
        <f t="shared" si="0"/>
        <v>12.206481661168251</v>
      </c>
      <c r="D24" s="175"/>
      <c r="E24" s="323">
        <v>30155991</v>
      </c>
      <c r="F24" s="173">
        <f t="shared" si="1"/>
        <v>6.52058117103653</v>
      </c>
      <c r="G24" s="175"/>
      <c r="H24" s="324">
        <v>47607.03</v>
      </c>
    </row>
    <row r="25" spans="1:8" ht="19.5" customHeight="1">
      <c r="A25" s="30" t="s">
        <v>69</v>
      </c>
      <c r="B25" s="160">
        <v>407</v>
      </c>
      <c r="C25" s="173">
        <f aca="true" t="shared" si="2" ref="C25:C30">(B25/B$32)*100</f>
        <v>7.898311663108869</v>
      </c>
      <c r="D25" s="175"/>
      <c r="E25" s="323">
        <v>28021439</v>
      </c>
      <c r="F25" s="173">
        <f aca="true" t="shared" si="3" ref="F25:F30">(E25/E$32)*100</f>
        <v>6.059030443693549</v>
      </c>
      <c r="G25" s="175"/>
      <c r="H25" s="324">
        <v>68393.17</v>
      </c>
    </row>
    <row r="26" spans="1:8" ht="19.5" customHeight="1">
      <c r="A26" s="30" t="s">
        <v>55</v>
      </c>
      <c r="B26" s="151">
        <v>357</v>
      </c>
      <c r="C26" s="173">
        <f t="shared" si="2"/>
        <v>6.928003104987386</v>
      </c>
      <c r="D26" s="175"/>
      <c r="E26" s="323">
        <v>33849674</v>
      </c>
      <c r="F26" s="173">
        <f t="shared" si="3"/>
        <v>7.319260273360766</v>
      </c>
      <c r="G26" s="175"/>
      <c r="H26" s="324">
        <v>93339.25</v>
      </c>
    </row>
    <row r="27" spans="1:8" ht="19.5" customHeight="1">
      <c r="A27" s="30" t="s">
        <v>56</v>
      </c>
      <c r="B27" s="160">
        <v>197</v>
      </c>
      <c r="C27" s="173">
        <f t="shared" si="2"/>
        <v>3.823015718998642</v>
      </c>
      <c r="D27" s="175"/>
      <c r="E27" s="323">
        <v>26743084</v>
      </c>
      <c r="F27" s="173">
        <f t="shared" si="3"/>
        <v>5.782613809171394</v>
      </c>
      <c r="G27" s="175"/>
      <c r="H27" s="324">
        <v>134879.17</v>
      </c>
    </row>
    <row r="28" spans="1:8" ht="19.5" customHeight="1">
      <c r="A28" s="30" t="s">
        <v>57</v>
      </c>
      <c r="B28" s="151">
        <v>118</v>
      </c>
      <c r="C28" s="173">
        <f t="shared" si="2"/>
        <v>2.289928197166699</v>
      </c>
      <c r="D28" s="175"/>
      <c r="E28" s="323">
        <v>20808159</v>
      </c>
      <c r="F28" s="173">
        <f t="shared" si="3"/>
        <v>4.49931457332423</v>
      </c>
      <c r="G28" s="175"/>
      <c r="H28" s="324">
        <v>176482.44</v>
      </c>
    </row>
    <row r="29" spans="1:8" ht="19.5" customHeight="1">
      <c r="A29" s="30" t="s">
        <v>59</v>
      </c>
      <c r="B29" s="160">
        <v>301</v>
      </c>
      <c r="C29" s="173">
        <f t="shared" si="2"/>
        <v>5.841257519891325</v>
      </c>
      <c r="D29" s="175"/>
      <c r="E29" s="323">
        <v>76957580</v>
      </c>
      <c r="F29" s="173">
        <f t="shared" si="3"/>
        <v>16.64041308131898</v>
      </c>
      <c r="G29" s="175"/>
      <c r="H29" s="324">
        <v>236736.07</v>
      </c>
    </row>
    <row r="30" spans="1:8" ht="19.5" customHeight="1">
      <c r="A30" s="30" t="s">
        <v>167</v>
      </c>
      <c r="B30" s="160">
        <v>215</v>
      </c>
      <c r="C30" s="173">
        <f t="shared" si="2"/>
        <v>4.172326799922375</v>
      </c>
      <c r="D30" s="175"/>
      <c r="E30" s="323">
        <v>193045966</v>
      </c>
      <c r="F30" s="173">
        <f t="shared" si="3"/>
        <v>41.74201706865339</v>
      </c>
      <c r="G30" s="175"/>
      <c r="H30" s="324">
        <v>685835.79</v>
      </c>
    </row>
    <row r="31" spans="1:8" ht="15">
      <c r="A31" s="30"/>
      <c r="B31" s="160"/>
      <c r="C31" s="177"/>
      <c r="D31" s="178"/>
      <c r="E31" s="179"/>
      <c r="F31" s="177"/>
      <c r="G31" s="178"/>
      <c r="H31" s="193"/>
    </row>
    <row r="32" spans="1:8" ht="15">
      <c r="A32" s="86" t="s">
        <v>0</v>
      </c>
      <c r="B32" s="181">
        <f>SUM(B11:B30)</f>
        <v>5153</v>
      </c>
      <c r="C32" s="182">
        <f>SUM(C11:C30)</f>
        <v>100.00000000000001</v>
      </c>
      <c r="D32" s="184" t="s">
        <v>11</v>
      </c>
      <c r="E32" s="185">
        <f>SUM(E11:E30)</f>
        <v>462473976</v>
      </c>
      <c r="F32" s="182">
        <f>SUM(F11:F30)</f>
        <v>100</v>
      </c>
      <c r="G32" s="184" t="s">
        <v>11</v>
      </c>
      <c r="H32" s="194">
        <v>30989.67</v>
      </c>
    </row>
    <row r="33" spans="1:8" ht="15">
      <c r="A33" s="195"/>
      <c r="B33" s="196"/>
      <c r="C33" s="197"/>
      <c r="D33" s="198"/>
      <c r="E33" s="199"/>
      <c r="F33" s="197"/>
      <c r="G33" s="198"/>
      <c r="H33" s="200"/>
    </row>
    <row r="34" spans="1:8" ht="25.5" customHeight="1">
      <c r="A34" s="350" t="s">
        <v>205</v>
      </c>
      <c r="B34" s="350"/>
      <c r="C34" s="350"/>
      <c r="D34" s="350"/>
      <c r="E34" s="350"/>
      <c r="F34" s="350"/>
      <c r="G34" s="350"/>
      <c r="H34" s="350"/>
    </row>
  </sheetData>
  <sheetProtection/>
  <mergeCells count="7">
    <mergeCell ref="A34:H34"/>
    <mergeCell ref="A1:H1"/>
    <mergeCell ref="A2:H2"/>
    <mergeCell ref="A4:H4"/>
    <mergeCell ref="A5:H5"/>
    <mergeCell ref="A6:H6"/>
    <mergeCell ref="H8:H9"/>
  </mergeCells>
  <printOptions horizontalCentered="1"/>
  <pageMargins left="0.7" right="0.7" top="0.75" bottom="0.75" header="0.3" footer="0.3"/>
  <pageSetup fitToHeight="1" fitToWidth="1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0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30.421875" style="1" customWidth="1"/>
    <col min="2" max="2" width="14.140625" style="1" customWidth="1"/>
    <col min="3" max="3" width="7.421875" style="1" customWidth="1"/>
    <col min="4" max="4" width="2.28125" style="1" customWidth="1"/>
    <col min="5" max="5" width="14.57421875" style="1" customWidth="1"/>
    <col min="6" max="6" width="6.421875" style="1" customWidth="1"/>
    <col min="7" max="7" width="2.28125" style="1" customWidth="1"/>
    <col min="8" max="8" width="14.8515625" style="1" customWidth="1"/>
    <col min="9" max="9" width="13.57421875" style="1" customWidth="1"/>
    <col min="10" max="16384" width="9.140625" style="1" customWidth="1"/>
  </cols>
  <sheetData>
    <row r="1" spans="1:8" ht="18">
      <c r="A1" s="343" t="s">
        <v>8</v>
      </c>
      <c r="B1" s="343"/>
      <c r="C1" s="343"/>
      <c r="D1" s="343"/>
      <c r="E1" s="343"/>
      <c r="F1" s="343"/>
      <c r="G1" s="343"/>
      <c r="H1" s="343"/>
    </row>
    <row r="2" spans="1:8" ht="18">
      <c r="A2" s="343" t="s">
        <v>195</v>
      </c>
      <c r="B2" s="343"/>
      <c r="C2" s="343"/>
      <c r="D2" s="343"/>
      <c r="E2" s="343"/>
      <c r="F2" s="343"/>
      <c r="G2" s="343"/>
      <c r="H2" s="343"/>
    </row>
    <row r="3" spans="1:6" ht="15">
      <c r="A3" s="57"/>
      <c r="B3" s="57"/>
      <c r="C3" s="57"/>
      <c r="D3" s="57"/>
      <c r="E3" s="57"/>
      <c r="F3" s="57"/>
    </row>
    <row r="4" spans="1:8" ht="18">
      <c r="A4" s="343" t="s">
        <v>105</v>
      </c>
      <c r="B4" s="343"/>
      <c r="C4" s="343"/>
      <c r="D4" s="343"/>
      <c r="E4" s="343"/>
      <c r="F4" s="343"/>
      <c r="G4" s="343"/>
      <c r="H4" s="343"/>
    </row>
    <row r="5" spans="1:8" ht="18">
      <c r="A5" s="343" t="s">
        <v>134</v>
      </c>
      <c r="B5" s="343"/>
      <c r="C5" s="343"/>
      <c r="D5" s="343"/>
      <c r="E5" s="343"/>
      <c r="F5" s="343"/>
      <c r="G5" s="343"/>
      <c r="H5" s="343"/>
    </row>
    <row r="6" spans="1:7" ht="15.75">
      <c r="A6" s="344"/>
      <c r="B6" s="344"/>
      <c r="C6" s="344"/>
      <c r="D6" s="344"/>
      <c r="E6" s="344"/>
      <c r="F6" s="344"/>
      <c r="G6" s="344"/>
    </row>
    <row r="7" spans="1:8" ht="30" customHeight="1">
      <c r="A7" s="228"/>
      <c r="B7" s="229"/>
      <c r="C7" s="230" t="s">
        <v>139</v>
      </c>
      <c r="D7" s="230"/>
      <c r="E7" s="231" t="s">
        <v>10</v>
      </c>
      <c r="F7" s="230" t="s">
        <v>139</v>
      </c>
      <c r="G7" s="232"/>
      <c r="H7" s="233" t="s">
        <v>157</v>
      </c>
    </row>
    <row r="8" spans="1:9" ht="15.75" customHeight="1">
      <c r="A8" s="225" t="s">
        <v>64</v>
      </c>
      <c r="B8" s="7" t="s">
        <v>63</v>
      </c>
      <c r="C8" s="226" t="s">
        <v>99</v>
      </c>
      <c r="D8" s="8"/>
      <c r="E8" s="234" t="s">
        <v>65</v>
      </c>
      <c r="F8" s="226" t="s">
        <v>99</v>
      </c>
      <c r="G8" s="227"/>
      <c r="H8" s="79" t="s">
        <v>10</v>
      </c>
      <c r="I8" s="94"/>
    </row>
    <row r="9" spans="1:9" ht="15.75" customHeight="1">
      <c r="A9" s="9"/>
      <c r="B9" s="10"/>
      <c r="C9" s="11"/>
      <c r="D9" s="11"/>
      <c r="E9" s="10"/>
      <c r="F9" s="11"/>
      <c r="G9" s="12"/>
      <c r="H9" s="69"/>
      <c r="I9" s="19"/>
    </row>
    <row r="10" spans="1:9" s="56" customFormat="1" ht="15">
      <c r="A10" s="39" t="s">
        <v>1</v>
      </c>
      <c r="B10" s="40">
        <f>SUM(B11:B14)</f>
        <v>2412</v>
      </c>
      <c r="C10" s="41">
        <f>(B10/B$57)*100</f>
        <v>19.21146953405018</v>
      </c>
      <c r="D10" s="41" t="s">
        <v>11</v>
      </c>
      <c r="E10" s="42">
        <f>SUM(E11:E14)</f>
        <v>231352974</v>
      </c>
      <c r="F10" s="41">
        <f>(E10/E$57)*100</f>
        <v>26.773683102809986</v>
      </c>
      <c r="G10" s="43" t="s">
        <v>11</v>
      </c>
      <c r="H10" s="74">
        <v>37547.86</v>
      </c>
      <c r="I10" s="41"/>
    </row>
    <row r="11" spans="1:9" s="56" customFormat="1" ht="15">
      <c r="A11" s="44" t="s">
        <v>12</v>
      </c>
      <c r="B11" s="45">
        <v>802</v>
      </c>
      <c r="C11" s="46">
        <f>(B11/B$57)*100</f>
        <v>6.387893269613699</v>
      </c>
      <c r="D11" s="46"/>
      <c r="E11" s="47">
        <v>92149742</v>
      </c>
      <c r="F11" s="46">
        <f>(E11/E$57)*100</f>
        <v>10.664172358180707</v>
      </c>
      <c r="G11" s="48"/>
      <c r="H11" s="71">
        <v>48118.25</v>
      </c>
      <c r="I11" s="46"/>
    </row>
    <row r="12" spans="1:9" s="56" customFormat="1" ht="15">
      <c r="A12" s="44" t="s">
        <v>13</v>
      </c>
      <c r="B12" s="45">
        <v>54</v>
      </c>
      <c r="C12" s="46">
        <f>(B12/B$57)*100</f>
        <v>0.43010752688172044</v>
      </c>
      <c r="D12" s="46"/>
      <c r="E12" s="47">
        <v>2910872</v>
      </c>
      <c r="F12" s="46">
        <f>(E12/E$57)*100</f>
        <v>0.33686519405124526</v>
      </c>
      <c r="G12" s="48"/>
      <c r="H12" s="71">
        <v>30361.56</v>
      </c>
      <c r="I12" s="46"/>
    </row>
    <row r="13" spans="1:9" s="56" customFormat="1" ht="15">
      <c r="A13" s="44" t="s">
        <v>14</v>
      </c>
      <c r="B13" s="45">
        <v>199</v>
      </c>
      <c r="C13" s="46">
        <f>(B13/B$57)*100</f>
        <v>1.585025886101155</v>
      </c>
      <c r="D13" s="46"/>
      <c r="E13" s="47">
        <v>19856574</v>
      </c>
      <c r="F13" s="46">
        <f>(E13/E$57)*100</f>
        <v>2.2979329402676973</v>
      </c>
      <c r="G13" s="48"/>
      <c r="H13" s="71">
        <v>40157.6</v>
      </c>
      <c r="I13" s="46"/>
    </row>
    <row r="14" spans="1:9" s="56" customFormat="1" ht="14.25" customHeight="1">
      <c r="A14" s="44" t="s">
        <v>15</v>
      </c>
      <c r="B14" s="45">
        <v>1357</v>
      </c>
      <c r="C14" s="46">
        <f>(B14/B$57)*100</f>
        <v>10.808442851453604</v>
      </c>
      <c r="D14" s="46"/>
      <c r="E14" s="47">
        <v>116435786</v>
      </c>
      <c r="F14" s="46">
        <f>(E14/E$57)*100</f>
        <v>13.474712610310338</v>
      </c>
      <c r="G14" s="48"/>
      <c r="H14" s="71">
        <v>32301.4</v>
      </c>
      <c r="I14" s="46"/>
    </row>
    <row r="15" spans="1:9" s="56" customFormat="1" ht="15">
      <c r="A15" s="39"/>
      <c r="B15" s="45"/>
      <c r="C15" s="46"/>
      <c r="D15" s="46"/>
      <c r="E15" s="47"/>
      <c r="F15" s="49"/>
      <c r="G15" s="48"/>
      <c r="H15" s="72"/>
      <c r="I15" s="46"/>
    </row>
    <row r="16" spans="1:9" s="56" customFormat="1" ht="15">
      <c r="A16" s="39" t="s">
        <v>2</v>
      </c>
      <c r="B16" s="40">
        <v>424</v>
      </c>
      <c r="C16" s="41">
        <f>(B16/B$57)*100</f>
        <v>3.3771405814416564</v>
      </c>
      <c r="D16" s="41"/>
      <c r="E16" s="50">
        <v>43634539</v>
      </c>
      <c r="F16" s="41">
        <f>(E16/E$57)*100</f>
        <v>5.0496749591090335</v>
      </c>
      <c r="G16" s="48"/>
      <c r="H16" s="73">
        <v>30530.35</v>
      </c>
      <c r="I16" s="41"/>
    </row>
    <row r="17" spans="1:9" s="56" customFormat="1" ht="15">
      <c r="A17" s="39"/>
      <c r="B17" s="51"/>
      <c r="C17" s="46"/>
      <c r="D17" s="46"/>
      <c r="E17" s="47"/>
      <c r="F17" s="49"/>
      <c r="G17" s="48"/>
      <c r="H17" s="72"/>
      <c r="I17" s="46"/>
    </row>
    <row r="18" spans="1:9" s="56" customFormat="1" ht="15">
      <c r="A18" s="39" t="s">
        <v>3</v>
      </c>
      <c r="B18" s="40">
        <f>SUM(B19:B33)</f>
        <v>4913</v>
      </c>
      <c r="C18" s="41">
        <f aca="true" t="shared" si="0" ref="C18:C33">(B18/B$57)*100</f>
        <v>39.13181999203504</v>
      </c>
      <c r="D18" s="41"/>
      <c r="E18" s="50">
        <f>SUM(E19:E33)</f>
        <v>268596553</v>
      </c>
      <c r="F18" s="41">
        <f aca="true" t="shared" si="1" ref="F18:F33">(E18/E$57)*100</f>
        <v>31.083754266020836</v>
      </c>
      <c r="G18" s="48"/>
      <c r="H18" s="73">
        <v>20620.91</v>
      </c>
      <c r="I18" s="41"/>
    </row>
    <row r="19" spans="1:9" s="56" customFormat="1" ht="14.25" customHeight="1">
      <c r="A19" s="44" t="s">
        <v>16</v>
      </c>
      <c r="B19" s="65">
        <v>627</v>
      </c>
      <c r="C19" s="46">
        <f t="shared" si="0"/>
        <v>4.994026284348865</v>
      </c>
      <c r="D19" s="46"/>
      <c r="E19" s="47">
        <v>86195243</v>
      </c>
      <c r="F19" s="46">
        <f t="shared" si="1"/>
        <v>9.97507869102085</v>
      </c>
      <c r="G19" s="48"/>
      <c r="H19" s="71">
        <v>32928.55</v>
      </c>
      <c r="I19" s="46"/>
    </row>
    <row r="20" spans="1:9" s="56" customFormat="1" ht="14.25" customHeight="1">
      <c r="A20" s="44" t="s">
        <v>17</v>
      </c>
      <c r="B20" s="65">
        <v>127</v>
      </c>
      <c r="C20" s="46">
        <f t="shared" si="0"/>
        <v>1.0115491835921944</v>
      </c>
      <c r="D20" s="46"/>
      <c r="E20" s="47">
        <v>19450937</v>
      </c>
      <c r="F20" s="46">
        <f t="shared" si="1"/>
        <v>2.2509899669183486</v>
      </c>
      <c r="G20" s="48"/>
      <c r="H20" s="71">
        <v>24210.68</v>
      </c>
      <c r="I20" s="46"/>
    </row>
    <row r="21" spans="1:9" s="56" customFormat="1" ht="14.25" customHeight="1">
      <c r="A21" s="44" t="s">
        <v>18</v>
      </c>
      <c r="B21" s="65">
        <v>69</v>
      </c>
      <c r="C21" s="46">
        <f t="shared" si="0"/>
        <v>0.5495818399044206</v>
      </c>
      <c r="D21" s="46"/>
      <c r="E21" s="47">
        <v>4069763</v>
      </c>
      <c r="F21" s="46">
        <f t="shared" si="1"/>
        <v>0.4709796592696547</v>
      </c>
      <c r="G21" s="48"/>
      <c r="H21" s="71">
        <v>30957.96</v>
      </c>
      <c r="I21" s="46"/>
    </row>
    <row r="22" spans="1:9" s="56" customFormat="1" ht="15">
      <c r="A22" s="44" t="s">
        <v>114</v>
      </c>
      <c r="B22" s="67">
        <v>1542</v>
      </c>
      <c r="C22" s="46">
        <f t="shared" si="0"/>
        <v>12.281959378733573</v>
      </c>
      <c r="D22" s="46"/>
      <c r="E22" s="47">
        <v>83007547</v>
      </c>
      <c r="F22" s="46">
        <f t="shared" si="1"/>
        <v>9.60617760859044</v>
      </c>
      <c r="G22" s="48"/>
      <c r="H22" s="71">
        <v>23567.39</v>
      </c>
      <c r="I22" s="46"/>
    </row>
    <row r="23" spans="1:9" s="56" customFormat="1" ht="15">
      <c r="A23" s="44" t="s">
        <v>66</v>
      </c>
      <c r="B23" s="67">
        <v>26</v>
      </c>
      <c r="C23" s="46">
        <f t="shared" si="0"/>
        <v>0.20708880923934686</v>
      </c>
      <c r="D23" s="46"/>
      <c r="E23" s="47">
        <v>1465386</v>
      </c>
      <c r="F23" s="46">
        <f t="shared" si="1"/>
        <v>0.16958407626648583</v>
      </c>
      <c r="G23" s="48"/>
      <c r="H23" s="71">
        <v>37069.5</v>
      </c>
      <c r="I23" s="46"/>
    </row>
    <row r="24" spans="1:9" s="56" customFormat="1" ht="15">
      <c r="A24" s="44" t="s">
        <v>19</v>
      </c>
      <c r="B24" s="65">
        <v>167</v>
      </c>
      <c r="C24" s="46">
        <f t="shared" si="0"/>
        <v>1.330147351652728</v>
      </c>
      <c r="D24" s="46"/>
      <c r="E24" s="47">
        <v>7908701</v>
      </c>
      <c r="F24" s="46">
        <f t="shared" si="1"/>
        <v>0.9152467360496366</v>
      </c>
      <c r="G24" s="48"/>
      <c r="H24" s="71">
        <v>30475.76</v>
      </c>
      <c r="I24" s="46"/>
    </row>
    <row r="25" spans="1:9" s="56" customFormat="1" ht="15">
      <c r="A25" s="44" t="s">
        <v>20</v>
      </c>
      <c r="B25" s="67">
        <v>1149</v>
      </c>
      <c r="C25" s="46">
        <f t="shared" si="0"/>
        <v>9.15173237753883</v>
      </c>
      <c r="D25" s="46"/>
      <c r="E25" s="47">
        <v>21517355</v>
      </c>
      <c r="F25" s="46">
        <f t="shared" si="1"/>
        <v>2.490129407113928</v>
      </c>
      <c r="G25" s="48"/>
      <c r="H25" s="71">
        <v>17160</v>
      </c>
      <c r="I25" s="46"/>
    </row>
    <row r="26" spans="1:9" s="56" customFormat="1" ht="15.75" customHeight="1">
      <c r="A26" s="44" t="s">
        <v>21</v>
      </c>
      <c r="B26" s="65">
        <v>149</v>
      </c>
      <c r="C26" s="46">
        <f t="shared" si="0"/>
        <v>1.1867781760254879</v>
      </c>
      <c r="D26" s="46"/>
      <c r="E26" s="47">
        <v>10353471</v>
      </c>
      <c r="F26" s="46">
        <f t="shared" si="1"/>
        <v>1.1981715504903483</v>
      </c>
      <c r="G26" s="48"/>
      <c r="H26" s="71">
        <v>25049.13</v>
      </c>
      <c r="I26" s="46"/>
    </row>
    <row r="27" spans="1:9" s="56" customFormat="1" ht="15">
      <c r="A27" s="44" t="s">
        <v>41</v>
      </c>
      <c r="B27" s="65">
        <v>211</v>
      </c>
      <c r="C27" s="46">
        <f t="shared" si="0"/>
        <v>1.6806053365193152</v>
      </c>
      <c r="D27" s="46"/>
      <c r="E27" s="47">
        <v>11095634</v>
      </c>
      <c r="F27" s="46">
        <f t="shared" si="1"/>
        <v>1.2840595191171562</v>
      </c>
      <c r="G27" s="48"/>
      <c r="H27" s="71">
        <v>26879.64</v>
      </c>
      <c r="I27" s="46"/>
    </row>
    <row r="28" spans="1:9" s="56" customFormat="1" ht="15">
      <c r="A28" s="44" t="s">
        <v>22</v>
      </c>
      <c r="B28" s="65">
        <v>117</v>
      </c>
      <c r="C28" s="46">
        <f t="shared" si="0"/>
        <v>0.9318996415770611</v>
      </c>
      <c r="D28" s="46"/>
      <c r="E28" s="47">
        <v>4485611</v>
      </c>
      <c r="F28" s="46">
        <f t="shared" si="1"/>
        <v>0.5191043164912097</v>
      </c>
      <c r="G28" s="48"/>
      <c r="H28" s="71">
        <v>23451.62</v>
      </c>
      <c r="I28" s="46"/>
    </row>
    <row r="29" spans="1:9" s="56" customFormat="1" ht="14.25" customHeight="1">
      <c r="A29" s="44" t="s">
        <v>23</v>
      </c>
      <c r="B29" s="65">
        <v>208</v>
      </c>
      <c r="C29" s="46">
        <f t="shared" si="0"/>
        <v>1.6567104739147749</v>
      </c>
      <c r="D29" s="46"/>
      <c r="E29" s="47">
        <v>5289103</v>
      </c>
      <c r="F29" s="46">
        <f t="shared" si="1"/>
        <v>0.6120896791243393</v>
      </c>
      <c r="G29" s="48"/>
      <c r="H29" s="71">
        <v>16050.25</v>
      </c>
      <c r="I29" s="46"/>
    </row>
    <row r="30" spans="1:9" s="56" customFormat="1" ht="15">
      <c r="A30" s="44" t="s">
        <v>24</v>
      </c>
      <c r="B30" s="65">
        <v>375</v>
      </c>
      <c r="C30" s="46">
        <f t="shared" si="0"/>
        <v>2.986857825567503</v>
      </c>
      <c r="D30" s="46"/>
      <c r="E30" s="47">
        <v>8803522</v>
      </c>
      <c r="F30" s="46">
        <f t="shared" si="1"/>
        <v>1.0188012893952076</v>
      </c>
      <c r="G30" s="48"/>
      <c r="H30" s="71">
        <v>18625.54</v>
      </c>
      <c r="I30" s="46"/>
    </row>
    <row r="31" spans="1:9" s="56" customFormat="1" ht="16.5">
      <c r="A31" s="333" t="s">
        <v>194</v>
      </c>
      <c r="B31" s="65">
        <v>14</v>
      </c>
      <c r="C31" s="46">
        <f>(B31/B$57)*100</f>
        <v>0.11150935882118679</v>
      </c>
      <c r="D31" s="46"/>
      <c r="E31" s="47">
        <v>1747902</v>
      </c>
      <c r="F31" s="46">
        <f>(E31/E$57)*100</f>
        <v>0.20227868020736045</v>
      </c>
      <c r="G31" s="48"/>
      <c r="H31" s="71">
        <v>121780.95</v>
      </c>
      <c r="I31" s="46"/>
    </row>
    <row r="32" spans="1:9" s="56" customFormat="1" ht="15">
      <c r="A32" s="44" t="s">
        <v>42</v>
      </c>
      <c r="B32" s="65">
        <v>78</v>
      </c>
      <c r="C32" s="46">
        <f t="shared" si="0"/>
        <v>0.6212664277180406</v>
      </c>
      <c r="D32" s="46"/>
      <c r="E32" s="47">
        <v>1823323</v>
      </c>
      <c r="F32" s="46">
        <f t="shared" si="1"/>
        <v>0.2110068928531034</v>
      </c>
      <c r="G32" s="48"/>
      <c r="H32" s="71">
        <v>15309.81</v>
      </c>
      <c r="I32" s="46"/>
    </row>
    <row r="33" spans="1:9" s="56" customFormat="1" ht="15">
      <c r="A33" s="44" t="s">
        <v>43</v>
      </c>
      <c r="B33" s="65">
        <v>54</v>
      </c>
      <c r="C33" s="46">
        <f t="shared" si="0"/>
        <v>0.43010752688172044</v>
      </c>
      <c r="D33" s="46"/>
      <c r="E33" s="47">
        <v>1383055</v>
      </c>
      <c r="F33" s="46">
        <f t="shared" si="1"/>
        <v>0.1600561931127666</v>
      </c>
      <c r="G33" s="48"/>
      <c r="H33" s="188">
        <v>19259.19</v>
      </c>
      <c r="I33" s="46"/>
    </row>
    <row r="34" spans="1:9" s="56" customFormat="1" ht="15">
      <c r="A34" s="39"/>
      <c r="B34" s="45"/>
      <c r="C34" s="46"/>
      <c r="D34" s="46"/>
      <c r="E34" s="47"/>
      <c r="F34" s="49"/>
      <c r="G34" s="48"/>
      <c r="H34" s="72"/>
      <c r="I34" s="46"/>
    </row>
    <row r="35" spans="1:9" s="56" customFormat="1" ht="15">
      <c r="A35" s="39" t="s">
        <v>4</v>
      </c>
      <c r="B35" s="40">
        <f>SUM(B36:B39)</f>
        <v>974</v>
      </c>
      <c r="C35" s="41">
        <f>(B35/B$57)*100</f>
        <v>7.7578653922739935</v>
      </c>
      <c r="D35" s="41"/>
      <c r="E35" s="50">
        <f>SUM(E36:E39)</f>
        <v>93152409</v>
      </c>
      <c r="F35" s="41">
        <f>(E35/E$57)*100</f>
        <v>10.780207557778553</v>
      </c>
      <c r="G35" s="48"/>
      <c r="H35" s="73">
        <v>32021.11</v>
      </c>
      <c r="I35" s="41"/>
    </row>
    <row r="36" spans="1:9" s="56" customFormat="1" ht="15">
      <c r="A36" s="44" t="s">
        <v>25</v>
      </c>
      <c r="B36" s="51">
        <v>326</v>
      </c>
      <c r="C36" s="46">
        <f>(B36/B$57)*100</f>
        <v>2.5965750696933494</v>
      </c>
      <c r="D36" s="46"/>
      <c r="E36" s="47">
        <v>33062192</v>
      </c>
      <c r="F36" s="46">
        <f>(E36/E$57)*100</f>
        <v>3.8261736427570603</v>
      </c>
      <c r="G36" s="48"/>
      <c r="H36" s="71">
        <v>39090.75</v>
      </c>
      <c r="I36" s="46"/>
    </row>
    <row r="37" spans="1:9" s="56" customFormat="1" ht="15">
      <c r="A37" s="44" t="s">
        <v>26</v>
      </c>
      <c r="B37" s="51">
        <v>272</v>
      </c>
      <c r="C37" s="46">
        <f>(B37/B$57)*100</f>
        <v>2.1664675428116285</v>
      </c>
      <c r="D37" s="46"/>
      <c r="E37" s="47">
        <v>30883351</v>
      </c>
      <c r="F37" s="46">
        <f>(E37/E$57)*100</f>
        <v>3.5740238758584097</v>
      </c>
      <c r="G37" s="48"/>
      <c r="H37" s="71">
        <v>31279.93</v>
      </c>
      <c r="I37" s="46"/>
    </row>
    <row r="38" spans="1:9" s="56" customFormat="1" ht="15">
      <c r="A38" s="44" t="s">
        <v>27</v>
      </c>
      <c r="B38" s="51">
        <v>173</v>
      </c>
      <c r="C38" s="46">
        <f>(B38/B$57)*100</f>
        <v>1.377937076861808</v>
      </c>
      <c r="D38" s="46"/>
      <c r="E38" s="47">
        <v>13092005</v>
      </c>
      <c r="F38" s="46">
        <f>(E38/E$57)*100</f>
        <v>1.5150926611836157</v>
      </c>
      <c r="G38" s="48"/>
      <c r="H38" s="71">
        <v>19884.66</v>
      </c>
      <c r="I38" s="46"/>
    </row>
    <row r="39" spans="1:9" s="56" customFormat="1" ht="14.25" customHeight="1">
      <c r="A39" s="44" t="s">
        <v>28</v>
      </c>
      <c r="B39" s="51">
        <v>203</v>
      </c>
      <c r="C39" s="46">
        <f>(B39/B$57)*100</f>
        <v>1.6168857029072083</v>
      </c>
      <c r="D39" s="46"/>
      <c r="E39" s="47">
        <v>16114861</v>
      </c>
      <c r="F39" s="46">
        <f>(E39/E$57)*100</f>
        <v>1.8649173779794666</v>
      </c>
      <c r="G39" s="48"/>
      <c r="H39" s="71">
        <v>27839.37</v>
      </c>
      <c r="I39" s="46"/>
    </row>
    <row r="40" spans="1:9" s="56" customFormat="1" ht="15">
      <c r="A40" s="39"/>
      <c r="B40" s="51"/>
      <c r="C40" s="46"/>
      <c r="D40" s="46"/>
      <c r="E40" s="47"/>
      <c r="F40" s="49"/>
      <c r="G40" s="48"/>
      <c r="H40" s="72"/>
      <c r="I40" s="46"/>
    </row>
    <row r="41" spans="1:9" s="56" customFormat="1" ht="15">
      <c r="A41" s="39" t="s">
        <v>5</v>
      </c>
      <c r="B41" s="40">
        <f>SUM(B42:B44)</f>
        <v>3035</v>
      </c>
      <c r="C41" s="41">
        <f>(B41/B$57)*100</f>
        <v>24.17363600159299</v>
      </c>
      <c r="D41" s="41"/>
      <c r="E41" s="50">
        <f>SUM(E42:E44)</f>
        <v>184434535</v>
      </c>
      <c r="F41" s="41">
        <f>(E41/E$57)*100</f>
        <v>21.343973703593356</v>
      </c>
      <c r="G41" s="48"/>
      <c r="H41" s="73">
        <v>26743.99</v>
      </c>
      <c r="I41" s="41"/>
    </row>
    <row r="42" spans="1:9" s="56" customFormat="1" ht="15">
      <c r="A42" s="44" t="s">
        <v>29</v>
      </c>
      <c r="B42" s="45">
        <v>391</v>
      </c>
      <c r="C42" s="46">
        <f>(B42/B$57)*100</f>
        <v>3.1142970927917166</v>
      </c>
      <c r="D42" s="46"/>
      <c r="E42" s="47">
        <v>16623273</v>
      </c>
      <c r="F42" s="46">
        <f>(E42/E$57)*100</f>
        <v>1.9237541482111982</v>
      </c>
      <c r="G42" s="48"/>
      <c r="H42" s="71">
        <v>19972</v>
      </c>
      <c r="I42" s="46"/>
    </row>
    <row r="43" spans="1:9" s="56" customFormat="1" ht="15">
      <c r="A43" s="44" t="s">
        <v>30</v>
      </c>
      <c r="B43" s="45">
        <v>476</v>
      </c>
      <c r="C43" s="46">
        <f>(B43/B$57)*100</f>
        <v>3.79131819992035</v>
      </c>
      <c r="D43" s="46"/>
      <c r="E43" s="47">
        <v>25991861</v>
      </c>
      <c r="F43" s="46">
        <f>(E43/E$57)*100</f>
        <v>3.007948580191089</v>
      </c>
      <c r="G43" s="48"/>
      <c r="H43" s="71">
        <v>25615.19</v>
      </c>
      <c r="I43" s="46"/>
    </row>
    <row r="44" spans="1:9" s="56" customFormat="1" ht="15">
      <c r="A44" s="44" t="s">
        <v>31</v>
      </c>
      <c r="B44" s="45">
        <v>2168</v>
      </c>
      <c r="C44" s="46">
        <f>(B44/B$57)*100</f>
        <v>17.268020708880925</v>
      </c>
      <c r="D44" s="46"/>
      <c r="E44" s="47">
        <v>141819401</v>
      </c>
      <c r="F44" s="46">
        <f>(E44/E$57)*100</f>
        <v>16.412270975191067</v>
      </c>
      <c r="G44" s="48"/>
      <c r="H44" s="71">
        <v>28713.19</v>
      </c>
      <c r="I44" s="46"/>
    </row>
    <row r="45" spans="1:9" s="56" customFormat="1" ht="15">
      <c r="A45" s="39"/>
      <c r="B45" s="45"/>
      <c r="C45" s="46"/>
      <c r="D45" s="46"/>
      <c r="E45" s="47"/>
      <c r="F45" s="49"/>
      <c r="G45" s="48"/>
      <c r="H45" s="72"/>
      <c r="I45" s="46"/>
    </row>
    <row r="46" spans="1:9" s="56" customFormat="1" ht="15">
      <c r="A46" s="39" t="s">
        <v>6</v>
      </c>
      <c r="B46" s="40">
        <f>SUM(B47:B50)</f>
        <v>486</v>
      </c>
      <c r="C46" s="41">
        <f>(B46/B$57)*100</f>
        <v>3.870967741935484</v>
      </c>
      <c r="D46" s="41"/>
      <c r="E46" s="50">
        <f>SUM(E47:E50)</f>
        <v>33427679</v>
      </c>
      <c r="F46" s="41">
        <f>(E46/E$57)*100</f>
        <v>3.8684701948480518</v>
      </c>
      <c r="G46" s="48"/>
      <c r="H46" s="73">
        <v>27483.28</v>
      </c>
      <c r="I46" s="41"/>
    </row>
    <row r="47" spans="1:9" s="56" customFormat="1" ht="15">
      <c r="A47" s="44" t="s">
        <v>32</v>
      </c>
      <c r="B47" s="51">
        <v>159</v>
      </c>
      <c r="C47" s="46">
        <f>(B47/B$57)*100</f>
        <v>1.2664277180406212</v>
      </c>
      <c r="D47" s="46"/>
      <c r="E47" s="47">
        <v>6812055</v>
      </c>
      <c r="F47" s="46">
        <f>(E47/E$57)*100</f>
        <v>0.7883356703636422</v>
      </c>
      <c r="G47" s="48"/>
      <c r="H47" s="71">
        <v>24801.69</v>
      </c>
      <c r="I47" s="46"/>
    </row>
    <row r="48" spans="1:9" s="56" customFormat="1" ht="15">
      <c r="A48" s="44" t="s">
        <v>33</v>
      </c>
      <c r="B48" s="51">
        <v>33</v>
      </c>
      <c r="C48" s="46">
        <f>(B48/B$57)*100</f>
        <v>0.2628434886499403</v>
      </c>
      <c r="D48" s="46"/>
      <c r="E48" s="47">
        <v>2090666</v>
      </c>
      <c r="F48" s="46">
        <f>(E48/E$57)*100</f>
        <v>0.24194557774657932</v>
      </c>
      <c r="G48" s="48"/>
      <c r="H48" s="71">
        <v>21242.15</v>
      </c>
      <c r="I48" s="46"/>
    </row>
    <row r="49" spans="1:9" s="56" customFormat="1" ht="15">
      <c r="A49" s="44" t="s">
        <v>34</v>
      </c>
      <c r="B49" s="51">
        <v>25</v>
      </c>
      <c r="C49" s="46">
        <f>(B49/B$57)*100</f>
        <v>0.1991238550378335</v>
      </c>
      <c r="D49" s="46"/>
      <c r="E49" s="47">
        <v>633544</v>
      </c>
      <c r="F49" s="46">
        <f>(E49/E$57)*100</f>
        <v>0.0733178657460727</v>
      </c>
      <c r="G49" s="48"/>
      <c r="H49" s="71">
        <v>23456.94</v>
      </c>
      <c r="I49" s="46"/>
    </row>
    <row r="50" spans="1:9" s="56" customFormat="1" ht="15">
      <c r="A50" s="44" t="s">
        <v>35</v>
      </c>
      <c r="B50" s="51">
        <v>269</v>
      </c>
      <c r="C50" s="46">
        <f>(B50/B$57)*100</f>
        <v>2.142572680207089</v>
      </c>
      <c r="D50" s="46"/>
      <c r="E50" s="47">
        <v>23891414</v>
      </c>
      <c r="F50" s="46">
        <f>(E50/E$57)*100</f>
        <v>2.7648710809917576</v>
      </c>
      <c r="G50" s="48"/>
      <c r="H50" s="71">
        <v>29444.89</v>
      </c>
      <c r="I50" s="46"/>
    </row>
    <row r="51" spans="1:9" s="56" customFormat="1" ht="15">
      <c r="A51" s="39"/>
      <c r="B51" s="51" t="s">
        <v>170</v>
      </c>
      <c r="C51" s="46"/>
      <c r="D51" s="46"/>
      <c r="E51" s="47"/>
      <c r="F51" s="49"/>
      <c r="G51" s="48"/>
      <c r="H51" s="72"/>
      <c r="I51" s="46"/>
    </row>
    <row r="52" spans="1:9" s="56" customFormat="1" ht="15">
      <c r="A52" s="39" t="s">
        <v>7</v>
      </c>
      <c r="B52" s="40">
        <f>SUM(B53:B55)</f>
        <v>311</v>
      </c>
      <c r="C52" s="41">
        <f>(B52/B$57)*100</f>
        <v>2.4771007566706493</v>
      </c>
      <c r="D52" s="41"/>
      <c r="E52" s="50">
        <f>SUM(E53:E55)</f>
        <v>9507206</v>
      </c>
      <c r="F52" s="41">
        <f>(E52/E$57)*100</f>
        <v>1.1002362158401895</v>
      </c>
      <c r="G52" s="48"/>
      <c r="H52" s="73">
        <v>19419.86</v>
      </c>
      <c r="I52" s="41"/>
    </row>
    <row r="53" spans="1:9" s="56" customFormat="1" ht="15">
      <c r="A53" s="44" t="s">
        <v>36</v>
      </c>
      <c r="B53" s="45">
        <v>75</v>
      </c>
      <c r="C53" s="46">
        <f>(B53/B$57)*100</f>
        <v>0.5973715651135006</v>
      </c>
      <c r="D53" s="46"/>
      <c r="E53" s="47">
        <v>2363672</v>
      </c>
      <c r="F53" s="46">
        <f>(E53/E$57)*100</f>
        <v>0.27353962213161387</v>
      </c>
      <c r="G53" s="48"/>
      <c r="H53" s="71">
        <v>20233.16</v>
      </c>
      <c r="I53" s="46"/>
    </row>
    <row r="54" spans="1:9" s="56" customFormat="1" ht="15">
      <c r="A54" s="44" t="s">
        <v>37</v>
      </c>
      <c r="B54" s="45">
        <v>71</v>
      </c>
      <c r="C54" s="46">
        <f>(B54/B$57)*100</f>
        <v>0.5655117483074472</v>
      </c>
      <c r="D54" s="46"/>
      <c r="E54" s="47">
        <v>3581864</v>
      </c>
      <c r="F54" s="46">
        <f>(E54/E$57)*100</f>
        <v>0.4145167878990109</v>
      </c>
      <c r="G54" s="48"/>
      <c r="H54" s="71">
        <v>19604.1</v>
      </c>
      <c r="I54" s="46"/>
    </row>
    <row r="55" spans="1:9" s="56" customFormat="1" ht="15">
      <c r="A55" s="44" t="s">
        <v>67</v>
      </c>
      <c r="B55" s="45">
        <v>165</v>
      </c>
      <c r="C55" s="46">
        <f>(B55/B$57)*100</f>
        <v>1.3142174432497014</v>
      </c>
      <c r="D55" s="46"/>
      <c r="E55" s="47">
        <v>3561670</v>
      </c>
      <c r="F55" s="46">
        <f>(E55/E$57)*100</f>
        <v>0.4121798058095646</v>
      </c>
      <c r="G55" s="48"/>
      <c r="H55" s="71">
        <v>18092</v>
      </c>
      <c r="I55" s="46"/>
    </row>
    <row r="56" spans="1:9" s="56" customFormat="1" ht="15">
      <c r="A56" s="39"/>
      <c r="B56" s="45"/>
      <c r="C56" s="58"/>
      <c r="D56" s="58"/>
      <c r="E56" s="59"/>
      <c r="F56" s="58"/>
      <c r="G56" s="48"/>
      <c r="H56" s="70"/>
      <c r="I56" s="58"/>
    </row>
    <row r="57" spans="1:9" s="56" customFormat="1" ht="15">
      <c r="A57" s="60" t="s">
        <v>0</v>
      </c>
      <c r="B57" s="61">
        <f>B10+B16+B18+B35+B41+B46+B52</f>
        <v>12555</v>
      </c>
      <c r="C57" s="62">
        <f>C10+C16+C18+C35+C41+C46+C52</f>
        <v>100.00000000000001</v>
      </c>
      <c r="D57" s="62" t="s">
        <v>11</v>
      </c>
      <c r="E57" s="63">
        <f>E10+E16+E18+E35+E41+E46+E52</f>
        <v>864105895</v>
      </c>
      <c r="F57" s="62">
        <f>F10+F16+F18+F35+F41+F46+F52</f>
        <v>100</v>
      </c>
      <c r="G57" s="64" t="s">
        <v>11</v>
      </c>
      <c r="H57" s="75">
        <v>25955.16</v>
      </c>
      <c r="I57" s="208"/>
    </row>
    <row r="58" ht="15">
      <c r="I58" s="21"/>
    </row>
    <row r="59" ht="15">
      <c r="A59" s="83"/>
    </row>
    <row r="60" ht="15">
      <c r="F60" s="66"/>
    </row>
  </sheetData>
  <sheetProtection/>
  <mergeCells count="5">
    <mergeCell ref="A5:H5"/>
    <mergeCell ref="A6:G6"/>
    <mergeCell ref="A1:H1"/>
    <mergeCell ref="A2:H2"/>
    <mergeCell ref="A4:H4"/>
  </mergeCells>
  <printOptions horizontalCentered="1"/>
  <pageMargins left="0.7" right="0.7" top="0.75" bottom="0.75" header="0.3" footer="0.3"/>
  <pageSetup fitToHeight="1" fitToWidth="1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7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22.140625" style="142" customWidth="1"/>
    <col min="2" max="2" width="12.421875" style="142" customWidth="1"/>
    <col min="3" max="3" width="10.57421875" style="142" customWidth="1"/>
    <col min="4" max="4" width="12.421875" style="142" customWidth="1"/>
    <col min="5" max="5" width="10.57421875" style="142" customWidth="1"/>
    <col min="6" max="6" width="12.421875" style="142" customWidth="1"/>
    <col min="7" max="7" width="10.57421875" style="142" customWidth="1"/>
    <col min="8" max="16384" width="9.140625" style="142" customWidth="1"/>
  </cols>
  <sheetData>
    <row r="1" spans="1:7" ht="18">
      <c r="A1" s="337" t="s">
        <v>8</v>
      </c>
      <c r="B1" s="337"/>
      <c r="C1" s="337"/>
      <c r="D1" s="337"/>
      <c r="E1" s="337"/>
      <c r="F1" s="337"/>
      <c r="G1" s="337"/>
    </row>
    <row r="2" spans="1:7" ht="18">
      <c r="A2" s="337" t="s">
        <v>195</v>
      </c>
      <c r="B2" s="337"/>
      <c r="C2" s="337"/>
      <c r="D2" s="337"/>
      <c r="E2" s="337"/>
      <c r="F2" s="337"/>
      <c r="G2" s="337"/>
    </row>
    <row r="3" spans="1:3" ht="15">
      <c r="A3" s="123"/>
      <c r="B3" s="123"/>
      <c r="C3" s="123"/>
    </row>
    <row r="4" spans="1:7" ht="18">
      <c r="A4" s="337" t="s">
        <v>118</v>
      </c>
      <c r="B4" s="337"/>
      <c r="C4" s="337"/>
      <c r="D4" s="337"/>
      <c r="E4" s="337"/>
      <c r="F4" s="337"/>
      <c r="G4" s="337"/>
    </row>
    <row r="5" spans="1:7" ht="18">
      <c r="A5" s="337" t="s">
        <v>117</v>
      </c>
      <c r="B5" s="337"/>
      <c r="C5" s="337"/>
      <c r="D5" s="337"/>
      <c r="E5" s="337"/>
      <c r="F5" s="337"/>
      <c r="G5" s="337"/>
    </row>
    <row r="6" spans="1:7" ht="18">
      <c r="A6" s="256"/>
      <c r="B6" s="256"/>
      <c r="C6" s="256"/>
      <c r="D6" s="256"/>
      <c r="E6" s="256"/>
      <c r="F6" s="256"/>
      <c r="G6" s="256"/>
    </row>
    <row r="7" spans="1:7" ht="18">
      <c r="A7" s="144"/>
      <c r="B7" s="345" t="s">
        <v>161</v>
      </c>
      <c r="C7" s="346"/>
      <c r="D7" s="346"/>
      <c r="E7" s="346"/>
      <c r="F7" s="346"/>
      <c r="G7" s="347"/>
    </row>
    <row r="8" spans="1:7" ht="15">
      <c r="A8" s="145"/>
      <c r="B8" s="348" t="s">
        <v>93</v>
      </c>
      <c r="C8" s="349"/>
      <c r="D8" s="348" t="s">
        <v>94</v>
      </c>
      <c r="E8" s="349"/>
      <c r="F8" s="348" t="s">
        <v>95</v>
      </c>
      <c r="G8" s="349"/>
    </row>
    <row r="9" spans="1:7" ht="33.75" customHeight="1">
      <c r="A9" s="86" t="s">
        <v>64</v>
      </c>
      <c r="B9" s="146" t="s">
        <v>63</v>
      </c>
      <c r="C9" s="147" t="s">
        <v>140</v>
      </c>
      <c r="D9" s="146" t="s">
        <v>63</v>
      </c>
      <c r="E9" s="147" t="s">
        <v>140</v>
      </c>
      <c r="F9" s="146" t="s">
        <v>63</v>
      </c>
      <c r="G9" s="147" t="s">
        <v>140</v>
      </c>
    </row>
    <row r="10" spans="1:7" ht="15">
      <c r="A10" s="30"/>
      <c r="B10" s="148"/>
      <c r="C10" s="149"/>
      <c r="D10" s="148"/>
      <c r="E10" s="149"/>
      <c r="F10" s="148"/>
      <c r="G10" s="149"/>
    </row>
    <row r="11" spans="1:7" ht="15">
      <c r="A11" s="30" t="s">
        <v>147</v>
      </c>
      <c r="B11" s="151">
        <v>380</v>
      </c>
      <c r="C11" s="152">
        <v>2640555</v>
      </c>
      <c r="D11" s="151">
        <v>196</v>
      </c>
      <c r="E11" s="152">
        <v>2530495</v>
      </c>
      <c r="F11" s="151">
        <v>173</v>
      </c>
      <c r="G11" s="152">
        <v>3442085</v>
      </c>
    </row>
    <row r="12" spans="1:7" ht="15">
      <c r="A12" s="30" t="s">
        <v>73</v>
      </c>
      <c r="B12" s="160">
        <v>98</v>
      </c>
      <c r="C12" s="153">
        <v>609119</v>
      </c>
      <c r="D12" s="160">
        <v>36</v>
      </c>
      <c r="E12" s="153">
        <v>486161</v>
      </c>
      <c r="F12" s="160">
        <v>39</v>
      </c>
      <c r="G12" s="153">
        <v>792556</v>
      </c>
    </row>
    <row r="13" spans="1:7" ht="15">
      <c r="A13" s="30" t="s">
        <v>74</v>
      </c>
      <c r="B13" s="151">
        <v>1513</v>
      </c>
      <c r="C13" s="153">
        <v>9016701</v>
      </c>
      <c r="D13" s="151">
        <v>769</v>
      </c>
      <c r="E13" s="153">
        <v>9388114</v>
      </c>
      <c r="F13" s="151">
        <v>424</v>
      </c>
      <c r="G13" s="153">
        <v>8299118</v>
      </c>
    </row>
    <row r="14" spans="1:7" ht="15">
      <c r="A14" s="30" t="s">
        <v>75</v>
      </c>
      <c r="B14" s="160">
        <v>241</v>
      </c>
      <c r="C14" s="153">
        <v>1578955</v>
      </c>
      <c r="D14" s="160">
        <v>70</v>
      </c>
      <c r="E14" s="153">
        <v>935136</v>
      </c>
      <c r="F14" s="160">
        <v>66</v>
      </c>
      <c r="G14" s="153">
        <v>1367594</v>
      </c>
    </row>
    <row r="15" spans="1:7" ht="15">
      <c r="A15" s="30" t="s">
        <v>76</v>
      </c>
      <c r="B15" s="151">
        <v>761</v>
      </c>
      <c r="C15" s="153">
        <v>4834203</v>
      </c>
      <c r="D15" s="151">
        <v>338</v>
      </c>
      <c r="E15" s="153">
        <v>4102093</v>
      </c>
      <c r="F15" s="151">
        <v>260</v>
      </c>
      <c r="G15" s="153">
        <v>5357448</v>
      </c>
    </row>
    <row r="16" spans="1:7" ht="15">
      <c r="A16" s="30" t="s">
        <v>77</v>
      </c>
      <c r="B16" s="160">
        <v>112</v>
      </c>
      <c r="C16" s="153">
        <v>909074</v>
      </c>
      <c r="D16" s="160">
        <v>58</v>
      </c>
      <c r="E16" s="153">
        <v>857642</v>
      </c>
      <c r="F16" s="160">
        <v>46</v>
      </c>
      <c r="G16" s="153">
        <v>940374</v>
      </c>
    </row>
    <row r="17" spans="1:7" ht="15">
      <c r="A17" s="30" t="s">
        <v>78</v>
      </c>
      <c r="B17" s="160">
        <v>105</v>
      </c>
      <c r="C17" s="153">
        <v>707462</v>
      </c>
      <c r="D17" s="160">
        <v>49</v>
      </c>
      <c r="E17" s="153">
        <v>624042</v>
      </c>
      <c r="F17" s="160">
        <v>37</v>
      </c>
      <c r="G17" s="153">
        <v>766220</v>
      </c>
    </row>
    <row r="18" spans="1:7" ht="15">
      <c r="A18" s="30"/>
      <c r="B18" s="160"/>
      <c r="C18" s="222"/>
      <c r="D18" s="160"/>
      <c r="E18" s="222"/>
      <c r="F18" s="160"/>
      <c r="G18" s="222"/>
    </row>
    <row r="19" spans="1:7" ht="15">
      <c r="A19" s="86" t="s">
        <v>0</v>
      </c>
      <c r="B19" s="181">
        <f aca="true" t="shared" si="0" ref="B19:G19">SUM(B11:B17)</f>
        <v>3210</v>
      </c>
      <c r="C19" s="223">
        <f t="shared" si="0"/>
        <v>20296069</v>
      </c>
      <c r="D19" s="181">
        <f t="shared" si="0"/>
        <v>1516</v>
      </c>
      <c r="E19" s="223">
        <f t="shared" si="0"/>
        <v>18923683</v>
      </c>
      <c r="F19" s="181">
        <f t="shared" si="0"/>
        <v>1045</v>
      </c>
      <c r="G19" s="223">
        <f t="shared" si="0"/>
        <v>20965395</v>
      </c>
    </row>
    <row r="21" spans="1:7" ht="18">
      <c r="A21" s="144"/>
      <c r="B21" s="345" t="s">
        <v>161</v>
      </c>
      <c r="C21" s="346"/>
      <c r="D21" s="346"/>
      <c r="E21" s="346"/>
      <c r="F21" s="346"/>
      <c r="G21" s="347"/>
    </row>
    <row r="22" spans="1:7" ht="15">
      <c r="A22" s="145"/>
      <c r="B22" s="348" t="s">
        <v>60</v>
      </c>
      <c r="C22" s="349"/>
      <c r="D22" s="348" t="s">
        <v>52</v>
      </c>
      <c r="E22" s="349"/>
      <c r="F22" s="348" t="s">
        <v>96</v>
      </c>
      <c r="G22" s="349"/>
    </row>
    <row r="23" spans="1:7" ht="30">
      <c r="A23" s="86" t="s">
        <v>64</v>
      </c>
      <c r="B23" s="146" t="s">
        <v>63</v>
      </c>
      <c r="C23" s="147" t="s">
        <v>140</v>
      </c>
      <c r="D23" s="146" t="s">
        <v>63</v>
      </c>
      <c r="E23" s="147" t="s">
        <v>140</v>
      </c>
      <c r="F23" s="146" t="s">
        <v>63</v>
      </c>
      <c r="G23" s="147" t="s">
        <v>140</v>
      </c>
    </row>
    <row r="24" spans="1:7" ht="15">
      <c r="A24" s="30"/>
      <c r="B24" s="148"/>
      <c r="C24" s="149"/>
      <c r="D24" s="148"/>
      <c r="E24" s="149"/>
      <c r="F24" s="148"/>
      <c r="G24" s="149"/>
    </row>
    <row r="25" spans="1:7" ht="15">
      <c r="A25" s="30" t="s">
        <v>147</v>
      </c>
      <c r="B25" s="151">
        <v>153</v>
      </c>
      <c r="C25" s="152">
        <v>3868559</v>
      </c>
      <c r="D25" s="151">
        <v>130</v>
      </c>
      <c r="E25" s="152">
        <v>3777040</v>
      </c>
      <c r="F25" s="151">
        <v>204</v>
      </c>
      <c r="G25" s="152">
        <v>7160079</v>
      </c>
    </row>
    <row r="26" spans="1:7" ht="15">
      <c r="A26" s="30" t="s">
        <v>73</v>
      </c>
      <c r="B26" s="160">
        <v>25</v>
      </c>
      <c r="C26" s="153">
        <v>630378</v>
      </c>
      <c r="D26" s="160">
        <v>15</v>
      </c>
      <c r="E26" s="153">
        <v>436409</v>
      </c>
      <c r="F26" s="160">
        <v>35</v>
      </c>
      <c r="G26" s="153">
        <v>1225335</v>
      </c>
    </row>
    <row r="27" spans="1:7" ht="15">
      <c r="A27" s="30" t="s">
        <v>74</v>
      </c>
      <c r="B27" s="151">
        <v>303</v>
      </c>
      <c r="C27" s="153">
        <v>7675072</v>
      </c>
      <c r="D27" s="151">
        <v>258</v>
      </c>
      <c r="E27" s="153">
        <v>7534543</v>
      </c>
      <c r="F27" s="151">
        <v>338</v>
      </c>
      <c r="G27" s="153">
        <v>11840451</v>
      </c>
    </row>
    <row r="28" spans="1:7" ht="15">
      <c r="A28" s="30" t="s">
        <v>75</v>
      </c>
      <c r="B28" s="160">
        <v>51</v>
      </c>
      <c r="C28" s="153">
        <v>1285965</v>
      </c>
      <c r="D28" s="160">
        <v>51</v>
      </c>
      <c r="E28" s="153">
        <v>1494162</v>
      </c>
      <c r="F28" s="160">
        <v>67</v>
      </c>
      <c r="G28" s="153">
        <v>2328805</v>
      </c>
    </row>
    <row r="29" spans="1:7" ht="15">
      <c r="A29" s="30" t="s">
        <v>76</v>
      </c>
      <c r="B29" s="151">
        <v>180</v>
      </c>
      <c r="C29" s="153">
        <v>4563131</v>
      </c>
      <c r="D29" s="151">
        <v>170</v>
      </c>
      <c r="E29" s="153">
        <v>4946552</v>
      </c>
      <c r="F29" s="151">
        <v>212</v>
      </c>
      <c r="G29" s="153">
        <v>7429679</v>
      </c>
    </row>
    <row r="30" spans="1:7" ht="15">
      <c r="A30" s="30" t="s">
        <v>77</v>
      </c>
      <c r="B30" s="160">
        <v>26</v>
      </c>
      <c r="C30" s="153">
        <v>662188</v>
      </c>
      <c r="D30" s="160">
        <v>33</v>
      </c>
      <c r="E30" s="153">
        <v>957343</v>
      </c>
      <c r="F30" s="160">
        <v>35</v>
      </c>
      <c r="G30" s="153">
        <v>1223486</v>
      </c>
    </row>
    <row r="31" spans="1:7" ht="15">
      <c r="A31" s="30" t="s">
        <v>78</v>
      </c>
      <c r="B31" s="160">
        <v>26</v>
      </c>
      <c r="C31" s="153">
        <v>651765</v>
      </c>
      <c r="D31" s="160">
        <v>15</v>
      </c>
      <c r="E31" s="153">
        <v>430540</v>
      </c>
      <c r="F31" s="160">
        <v>21</v>
      </c>
      <c r="G31" s="153">
        <v>745328</v>
      </c>
    </row>
    <row r="32" spans="1:7" ht="15">
      <c r="A32" s="30"/>
      <c r="B32" s="160"/>
      <c r="C32" s="222"/>
      <c r="D32" s="160"/>
      <c r="E32" s="222"/>
      <c r="F32" s="160"/>
      <c r="G32" s="222"/>
    </row>
    <row r="33" spans="1:7" ht="15">
      <c r="A33" s="86" t="s">
        <v>0</v>
      </c>
      <c r="B33" s="181">
        <f aca="true" t="shared" si="1" ref="B33:G33">SUM(B25:B31)</f>
        <v>764</v>
      </c>
      <c r="C33" s="223">
        <f t="shared" si="1"/>
        <v>19337058</v>
      </c>
      <c r="D33" s="181">
        <f t="shared" si="1"/>
        <v>672</v>
      </c>
      <c r="E33" s="223">
        <f t="shared" si="1"/>
        <v>19576589</v>
      </c>
      <c r="F33" s="181">
        <f t="shared" si="1"/>
        <v>912</v>
      </c>
      <c r="G33" s="223">
        <f t="shared" si="1"/>
        <v>31953163</v>
      </c>
    </row>
    <row r="35" spans="1:7" ht="18">
      <c r="A35" s="144"/>
      <c r="B35" s="345" t="s">
        <v>161</v>
      </c>
      <c r="C35" s="346"/>
      <c r="D35" s="346"/>
      <c r="E35" s="346"/>
      <c r="F35" s="346"/>
      <c r="G35" s="347"/>
    </row>
    <row r="36" spans="1:7" ht="15">
      <c r="A36" s="145"/>
      <c r="B36" s="348" t="s">
        <v>110</v>
      </c>
      <c r="C36" s="349"/>
      <c r="D36" s="348" t="s">
        <v>98</v>
      </c>
      <c r="E36" s="349"/>
      <c r="F36" s="348" t="s">
        <v>99</v>
      </c>
      <c r="G36" s="349"/>
    </row>
    <row r="37" spans="1:7" ht="30">
      <c r="A37" s="86" t="s">
        <v>64</v>
      </c>
      <c r="B37" s="146" t="s">
        <v>63</v>
      </c>
      <c r="C37" s="147" t="s">
        <v>140</v>
      </c>
      <c r="D37" s="146" t="s">
        <v>63</v>
      </c>
      <c r="E37" s="147" t="s">
        <v>140</v>
      </c>
      <c r="F37" s="146" t="s">
        <v>63</v>
      </c>
      <c r="G37" s="147" t="s">
        <v>140</v>
      </c>
    </row>
    <row r="38" spans="1:7" ht="15">
      <c r="A38" s="30"/>
      <c r="B38" s="148"/>
      <c r="C38" s="149"/>
      <c r="D38" s="148"/>
      <c r="E38" s="149"/>
      <c r="F38" s="148"/>
      <c r="G38" s="149"/>
    </row>
    <row r="39" spans="1:7" ht="15">
      <c r="A39" s="30" t="s">
        <v>147</v>
      </c>
      <c r="B39" s="151">
        <v>505</v>
      </c>
      <c r="C39" s="152">
        <v>28101522</v>
      </c>
      <c r="D39" s="151">
        <v>671</v>
      </c>
      <c r="E39" s="152">
        <v>179832639</v>
      </c>
      <c r="F39" s="151">
        <f aca="true" t="shared" si="2" ref="F39:G45">B11+D11+F11+B25+D25+F25+B39+D39</f>
        <v>2412</v>
      </c>
      <c r="G39" s="152">
        <f t="shared" si="2"/>
        <v>231352974</v>
      </c>
    </row>
    <row r="40" spans="1:7" ht="15">
      <c r="A40" s="30" t="s">
        <v>73</v>
      </c>
      <c r="B40" s="160">
        <v>103</v>
      </c>
      <c r="C40" s="153">
        <v>5666199</v>
      </c>
      <c r="D40" s="160">
        <v>73</v>
      </c>
      <c r="E40" s="153">
        <v>33788381</v>
      </c>
      <c r="F40" s="151">
        <f t="shared" si="2"/>
        <v>424</v>
      </c>
      <c r="G40" s="153">
        <f t="shared" si="2"/>
        <v>43634538</v>
      </c>
    </row>
    <row r="41" spans="1:7" ht="15">
      <c r="A41" s="30" t="s">
        <v>74</v>
      </c>
      <c r="B41" s="151">
        <v>685</v>
      </c>
      <c r="C41" s="153">
        <v>36991655</v>
      </c>
      <c r="D41" s="151">
        <v>623</v>
      </c>
      <c r="E41" s="153">
        <v>177850895</v>
      </c>
      <c r="F41" s="151">
        <f t="shared" si="2"/>
        <v>4913</v>
      </c>
      <c r="G41" s="153">
        <f t="shared" si="2"/>
        <v>268596549</v>
      </c>
    </row>
    <row r="42" spans="1:7" ht="15">
      <c r="A42" s="30" t="s">
        <v>75</v>
      </c>
      <c r="B42" s="160">
        <v>187</v>
      </c>
      <c r="C42" s="153">
        <v>10702228</v>
      </c>
      <c r="D42" s="160">
        <v>241</v>
      </c>
      <c r="E42" s="153">
        <v>73459564</v>
      </c>
      <c r="F42" s="151">
        <f t="shared" si="2"/>
        <v>974</v>
      </c>
      <c r="G42" s="153">
        <f t="shared" si="2"/>
        <v>93152409</v>
      </c>
    </row>
    <row r="43" spans="1:7" ht="15">
      <c r="A43" s="30" t="s">
        <v>76</v>
      </c>
      <c r="B43" s="151">
        <v>611</v>
      </c>
      <c r="C43" s="153">
        <v>34383941</v>
      </c>
      <c r="D43" s="151">
        <v>503</v>
      </c>
      <c r="E43" s="153">
        <v>118817488</v>
      </c>
      <c r="F43" s="151">
        <f t="shared" si="2"/>
        <v>3035</v>
      </c>
      <c r="G43" s="153">
        <f t="shared" si="2"/>
        <v>184434535</v>
      </c>
    </row>
    <row r="44" spans="1:7" ht="15">
      <c r="A44" s="30" t="s">
        <v>77</v>
      </c>
      <c r="B44" s="160">
        <v>87</v>
      </c>
      <c r="C44" s="153">
        <v>4730064</v>
      </c>
      <c r="D44" s="160">
        <v>89</v>
      </c>
      <c r="E44" s="153">
        <v>23147508</v>
      </c>
      <c r="F44" s="151">
        <f t="shared" si="2"/>
        <v>486</v>
      </c>
      <c r="G44" s="153">
        <f t="shared" si="2"/>
        <v>33427679</v>
      </c>
    </row>
    <row r="45" spans="1:7" ht="15">
      <c r="A45" s="30" t="s">
        <v>78</v>
      </c>
      <c r="B45" s="160">
        <v>38</v>
      </c>
      <c r="C45" s="153">
        <v>2154423</v>
      </c>
      <c r="D45" s="160">
        <v>20</v>
      </c>
      <c r="E45" s="153">
        <v>3427425</v>
      </c>
      <c r="F45" s="151">
        <f t="shared" si="2"/>
        <v>311</v>
      </c>
      <c r="G45" s="153">
        <f t="shared" si="2"/>
        <v>9507205</v>
      </c>
    </row>
    <row r="46" spans="1:7" ht="15">
      <c r="A46" s="30"/>
      <c r="B46" s="160"/>
      <c r="C46" s="222"/>
      <c r="D46" s="160"/>
      <c r="E46" s="222"/>
      <c r="F46" s="160"/>
      <c r="G46" s="222"/>
    </row>
    <row r="47" spans="1:7" ht="15">
      <c r="A47" s="86" t="s">
        <v>0</v>
      </c>
      <c r="B47" s="181">
        <f aca="true" t="shared" si="3" ref="B47:G47">SUM(B39:B45)</f>
        <v>2216</v>
      </c>
      <c r="C47" s="223">
        <f t="shared" si="3"/>
        <v>122730032</v>
      </c>
      <c r="D47" s="181">
        <f t="shared" si="3"/>
        <v>2220</v>
      </c>
      <c r="E47" s="223">
        <f t="shared" si="3"/>
        <v>610323900</v>
      </c>
      <c r="F47" s="181">
        <f t="shared" si="3"/>
        <v>12555</v>
      </c>
      <c r="G47" s="223">
        <f t="shared" si="3"/>
        <v>864105889</v>
      </c>
    </row>
  </sheetData>
  <sheetProtection/>
  <mergeCells count="16">
    <mergeCell ref="B36:C36"/>
    <mergeCell ref="D36:E36"/>
    <mergeCell ref="F36:G36"/>
    <mergeCell ref="B8:C8"/>
    <mergeCell ref="D8:E8"/>
    <mergeCell ref="F8:G8"/>
    <mergeCell ref="B22:C22"/>
    <mergeCell ref="B7:G7"/>
    <mergeCell ref="B21:G21"/>
    <mergeCell ref="B35:G35"/>
    <mergeCell ref="D22:E22"/>
    <mergeCell ref="A1:G1"/>
    <mergeCell ref="A2:G2"/>
    <mergeCell ref="A4:G4"/>
    <mergeCell ref="A5:G5"/>
    <mergeCell ref="F22:G22"/>
  </mergeCells>
  <printOptions horizontalCentered="1"/>
  <pageMargins left="0.7" right="0.7" top="0.75" bottom="0.75" header="0.3" footer="0.3"/>
  <pageSetup fitToHeight="1" fitToWidth="1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87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0.7109375" style="1" customWidth="1"/>
    <col min="2" max="2" width="11.8515625" style="5" customWidth="1"/>
    <col min="3" max="3" width="11.00390625" style="5" customWidth="1"/>
    <col min="4" max="4" width="2.140625" style="5" customWidth="1"/>
    <col min="5" max="5" width="14.7109375" style="5" customWidth="1"/>
    <col min="6" max="6" width="11.00390625" style="5" customWidth="1"/>
    <col min="7" max="7" width="2.421875" style="1" customWidth="1"/>
    <col min="8" max="9" width="14.574218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99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99"/>
    </row>
    <row r="3" spans="1:9" ht="18">
      <c r="A3" s="99"/>
      <c r="B3" s="99"/>
      <c r="C3" s="99"/>
      <c r="D3" s="99"/>
      <c r="E3" s="99"/>
      <c r="F3" s="99"/>
      <c r="G3" s="99"/>
      <c r="H3" s="99"/>
      <c r="I3" s="99"/>
    </row>
    <row r="4" spans="1:9" ht="18">
      <c r="A4" s="343" t="s">
        <v>131</v>
      </c>
      <c r="B4" s="343"/>
      <c r="C4" s="343"/>
      <c r="D4" s="343"/>
      <c r="E4" s="343"/>
      <c r="F4" s="343"/>
      <c r="G4" s="343"/>
      <c r="H4" s="343"/>
      <c r="I4" s="99"/>
    </row>
    <row r="5" spans="1:9" ht="18">
      <c r="A5" s="358" t="s">
        <v>82</v>
      </c>
      <c r="B5" s="358"/>
      <c r="C5" s="358"/>
      <c r="D5" s="358"/>
      <c r="E5" s="358"/>
      <c r="F5" s="358"/>
      <c r="G5" s="358"/>
      <c r="H5" s="358"/>
      <c r="I5" s="99"/>
    </row>
    <row r="6" spans="1:9" ht="15.75">
      <c r="A6" s="325"/>
      <c r="B6" s="325"/>
      <c r="C6" s="325"/>
      <c r="D6" s="325"/>
      <c r="E6" s="325"/>
      <c r="F6" s="325"/>
      <c r="G6" s="325"/>
      <c r="H6" s="325"/>
      <c r="I6" s="124"/>
    </row>
    <row r="7" spans="1:9" ht="30" customHeight="1">
      <c r="A7" s="14"/>
      <c r="B7" s="20"/>
      <c r="C7" s="230" t="s">
        <v>139</v>
      </c>
      <c r="D7" s="80"/>
      <c r="E7" s="235" t="s">
        <v>10</v>
      </c>
      <c r="F7" s="230" t="s">
        <v>139</v>
      </c>
      <c r="G7" s="15"/>
      <c r="H7" s="351" t="s">
        <v>156</v>
      </c>
      <c r="I7" s="125"/>
    </row>
    <row r="8" spans="1:9" ht="15" customHeight="1">
      <c r="A8" s="16" t="s">
        <v>80</v>
      </c>
      <c r="B8" s="7" t="s">
        <v>63</v>
      </c>
      <c r="C8" s="226" t="s">
        <v>99</v>
      </c>
      <c r="D8" s="78"/>
      <c r="E8" s="236" t="s">
        <v>65</v>
      </c>
      <c r="F8" s="226" t="s">
        <v>99</v>
      </c>
      <c r="G8" s="17"/>
      <c r="H8" s="352"/>
      <c r="I8" s="125"/>
    </row>
    <row r="9" spans="1:9" ht="14.25" customHeight="1">
      <c r="A9" s="18"/>
      <c r="B9" s="31"/>
      <c r="C9" s="32"/>
      <c r="D9" s="33"/>
      <c r="E9" s="34"/>
      <c r="F9" s="32"/>
      <c r="G9" s="35"/>
      <c r="H9" s="36"/>
      <c r="I9" s="101"/>
    </row>
    <row r="10" spans="1:9" s="121" customFormat="1" ht="12.75" customHeight="1">
      <c r="A10" s="107">
        <v>10001</v>
      </c>
      <c r="B10" s="108">
        <v>721</v>
      </c>
      <c r="C10" s="109">
        <f aca="true" t="shared" si="0" ref="C10:C43">(B10/B$86)*100</f>
        <v>5.742731979291119</v>
      </c>
      <c r="D10" s="110" t="s">
        <v>11</v>
      </c>
      <c r="E10" s="111">
        <v>49026186</v>
      </c>
      <c r="F10" s="109">
        <f aca="true" t="shared" si="1" ref="F10:F43">(E10/E$86)*100</f>
        <v>5.673631721978815</v>
      </c>
      <c r="G10" s="112" t="s">
        <v>11</v>
      </c>
      <c r="H10" s="113">
        <v>23462.17</v>
      </c>
      <c r="I10" s="119"/>
    </row>
    <row r="11" spans="1:9" s="120" customFormat="1" ht="12.75" customHeight="1">
      <c r="A11" s="107">
        <v>10002</v>
      </c>
      <c r="B11" s="108">
        <v>71</v>
      </c>
      <c r="C11" s="109">
        <f t="shared" si="0"/>
        <v>0.5655117483074472</v>
      </c>
      <c r="D11" s="110"/>
      <c r="E11" s="114">
        <v>2300401</v>
      </c>
      <c r="F11" s="109">
        <f t="shared" si="1"/>
        <v>0.26621748807610257</v>
      </c>
      <c r="G11" s="112"/>
      <c r="H11" s="115">
        <v>17062.98</v>
      </c>
      <c r="I11" s="119"/>
    </row>
    <row r="12" spans="1:9" s="120" customFormat="1" ht="12.75" customHeight="1">
      <c r="A12" s="107">
        <v>10003</v>
      </c>
      <c r="B12" s="108">
        <v>394</v>
      </c>
      <c r="C12" s="109">
        <f t="shared" si="0"/>
        <v>3.1381919553962563</v>
      </c>
      <c r="D12" s="110"/>
      <c r="E12" s="114">
        <v>18649933</v>
      </c>
      <c r="F12" s="109">
        <f t="shared" si="1"/>
        <v>2.158292539451866</v>
      </c>
      <c r="G12" s="112"/>
      <c r="H12" s="115">
        <v>26134.24</v>
      </c>
      <c r="I12" s="119"/>
    </row>
    <row r="13" spans="1:9" s="120" customFormat="1" ht="12.75" customHeight="1">
      <c r="A13" s="107">
        <v>10004</v>
      </c>
      <c r="B13" s="108">
        <v>214</v>
      </c>
      <c r="C13" s="109">
        <f t="shared" si="0"/>
        <v>1.704500199123855</v>
      </c>
      <c r="D13" s="110"/>
      <c r="E13" s="114">
        <v>9424985</v>
      </c>
      <c r="F13" s="109">
        <f t="shared" si="1"/>
        <v>1.0907210663944877</v>
      </c>
      <c r="G13" s="112"/>
      <c r="H13" s="115">
        <v>19459.96</v>
      </c>
      <c r="I13" s="119"/>
    </row>
    <row r="14" spans="1:9" s="122" customFormat="1" ht="12.75" customHeight="1">
      <c r="A14" s="107">
        <v>10005</v>
      </c>
      <c r="B14" s="108">
        <v>199</v>
      </c>
      <c r="C14" s="109">
        <f t="shared" si="0"/>
        <v>1.585025886101155</v>
      </c>
      <c r="D14" s="110"/>
      <c r="E14" s="116">
        <v>13914609</v>
      </c>
      <c r="F14" s="109">
        <f t="shared" si="1"/>
        <v>1.6102897953622564</v>
      </c>
      <c r="G14" s="117"/>
      <c r="H14" s="118">
        <v>24710.64</v>
      </c>
      <c r="I14" s="119"/>
    </row>
    <row r="15" spans="1:9" s="120" customFormat="1" ht="12.75" customHeight="1">
      <c r="A15" s="107">
        <v>10006</v>
      </c>
      <c r="B15" s="108">
        <v>99</v>
      </c>
      <c r="C15" s="109">
        <f t="shared" si="0"/>
        <v>0.7885304659498209</v>
      </c>
      <c r="D15" s="110"/>
      <c r="E15" s="114">
        <v>4439296</v>
      </c>
      <c r="F15" s="109">
        <f t="shared" si="1"/>
        <v>0.5137444427933607</v>
      </c>
      <c r="G15" s="112"/>
      <c r="H15" s="115">
        <v>16901.64</v>
      </c>
      <c r="I15" s="119"/>
    </row>
    <row r="16" spans="1:9" s="120" customFormat="1" ht="12.75" customHeight="1">
      <c r="A16" s="107">
        <v>10007</v>
      </c>
      <c r="B16" s="108">
        <v>106</v>
      </c>
      <c r="C16" s="109">
        <f t="shared" si="0"/>
        <v>0.8442851453604141</v>
      </c>
      <c r="D16" s="110"/>
      <c r="E16" s="114">
        <v>7009154</v>
      </c>
      <c r="F16" s="109">
        <f t="shared" si="1"/>
        <v>0.8111452618124262</v>
      </c>
      <c r="G16" s="112"/>
      <c r="H16" s="115">
        <v>28019.97</v>
      </c>
      <c r="I16" s="119"/>
    </row>
    <row r="17" spans="1:9" s="120" customFormat="1" ht="12.75" customHeight="1">
      <c r="A17" s="107">
        <v>10009</v>
      </c>
      <c r="B17" s="108">
        <v>26</v>
      </c>
      <c r="C17" s="109">
        <f t="shared" si="0"/>
        <v>0.20708880923934686</v>
      </c>
      <c r="D17" s="110"/>
      <c r="E17" s="114">
        <v>631708</v>
      </c>
      <c r="F17" s="109">
        <f t="shared" si="1"/>
        <v>0.07310539204146521</v>
      </c>
      <c r="G17" s="112"/>
      <c r="H17" s="115">
        <v>25157.79</v>
      </c>
      <c r="I17" s="119"/>
    </row>
    <row r="18" spans="1:9" s="120" customFormat="1" ht="12.75" customHeight="1">
      <c r="A18" s="107">
        <v>10010</v>
      </c>
      <c r="B18" s="108">
        <v>432</v>
      </c>
      <c r="C18" s="109">
        <f t="shared" si="0"/>
        <v>3.4408602150537635</v>
      </c>
      <c r="D18" s="110"/>
      <c r="E18" s="114">
        <v>24473512</v>
      </c>
      <c r="F18" s="109">
        <f t="shared" si="1"/>
        <v>2.832235288126007</v>
      </c>
      <c r="G18" s="112"/>
      <c r="H18" s="115">
        <v>22983.44</v>
      </c>
      <c r="I18" s="119"/>
    </row>
    <row r="19" spans="1:9" s="120" customFormat="1" ht="12.75" customHeight="1">
      <c r="A19" s="107">
        <v>10011</v>
      </c>
      <c r="B19" s="108">
        <v>429</v>
      </c>
      <c r="C19" s="109">
        <f t="shared" si="0"/>
        <v>3.4169653524492234</v>
      </c>
      <c r="D19" s="110"/>
      <c r="E19" s="114">
        <v>21301425</v>
      </c>
      <c r="F19" s="109">
        <f t="shared" si="1"/>
        <v>2.4651405802473105</v>
      </c>
      <c r="G19" s="112"/>
      <c r="H19" s="115">
        <v>22695.42</v>
      </c>
      <c r="I19" s="119"/>
    </row>
    <row r="20" spans="1:9" s="120" customFormat="1" ht="12.75" customHeight="1">
      <c r="A20" s="107">
        <v>10012</v>
      </c>
      <c r="B20" s="108">
        <v>456</v>
      </c>
      <c r="C20" s="109">
        <f t="shared" si="0"/>
        <v>3.632019115890084</v>
      </c>
      <c r="D20" s="110"/>
      <c r="E20" s="114">
        <v>17899721</v>
      </c>
      <c r="F20" s="109">
        <f t="shared" si="1"/>
        <v>2.0714730874673863</v>
      </c>
      <c r="G20" s="112"/>
      <c r="H20" s="115">
        <v>24363.57</v>
      </c>
      <c r="I20" s="119"/>
    </row>
    <row r="21" spans="1:9" s="120" customFormat="1" ht="12.75" customHeight="1">
      <c r="A21" s="107">
        <v>10013</v>
      </c>
      <c r="B21" s="108">
        <v>380</v>
      </c>
      <c r="C21" s="109">
        <f t="shared" si="0"/>
        <v>3.0266825965750694</v>
      </c>
      <c r="D21" s="110"/>
      <c r="E21" s="114">
        <v>19768316</v>
      </c>
      <c r="F21" s="109">
        <f t="shared" si="1"/>
        <v>2.2877191537539012</v>
      </c>
      <c r="G21" s="112"/>
      <c r="H21" s="115">
        <v>22490.28</v>
      </c>
      <c r="I21" s="119"/>
    </row>
    <row r="22" spans="1:9" s="120" customFormat="1" ht="12.75" customHeight="1">
      <c r="A22" s="107">
        <v>10014</v>
      </c>
      <c r="B22" s="108">
        <v>252</v>
      </c>
      <c r="C22" s="109">
        <f t="shared" si="0"/>
        <v>2.007168458781362</v>
      </c>
      <c r="D22" s="110"/>
      <c r="E22" s="114">
        <v>16023248</v>
      </c>
      <c r="F22" s="109">
        <f t="shared" si="1"/>
        <v>1.8543153273626793</v>
      </c>
      <c r="G22" s="112"/>
      <c r="H22" s="115">
        <v>26308.85</v>
      </c>
      <c r="I22" s="119"/>
    </row>
    <row r="23" spans="1:9" s="120" customFormat="1" ht="12.75" customHeight="1">
      <c r="A23" s="107">
        <v>10016</v>
      </c>
      <c r="B23" s="108">
        <v>593</v>
      </c>
      <c r="C23" s="109">
        <f t="shared" si="0"/>
        <v>4.723217841497411</v>
      </c>
      <c r="D23" s="110"/>
      <c r="E23" s="114">
        <v>22975768</v>
      </c>
      <c r="F23" s="109">
        <f t="shared" si="1"/>
        <v>2.6589065313305373</v>
      </c>
      <c r="G23" s="112"/>
      <c r="H23" s="115">
        <v>24703.61</v>
      </c>
      <c r="I23" s="119"/>
    </row>
    <row r="24" spans="1:9" s="120" customFormat="1" ht="12.75" customHeight="1">
      <c r="A24" s="107">
        <v>10017</v>
      </c>
      <c r="B24" s="108">
        <v>907</v>
      </c>
      <c r="C24" s="109">
        <f t="shared" si="0"/>
        <v>7.224213460772601</v>
      </c>
      <c r="D24" s="110"/>
      <c r="E24" s="114">
        <v>75436800</v>
      </c>
      <c r="F24" s="109">
        <f t="shared" si="1"/>
        <v>8.730041155650401</v>
      </c>
      <c r="G24" s="112"/>
      <c r="H24" s="115">
        <v>27713.43</v>
      </c>
      <c r="I24" s="119"/>
    </row>
    <row r="25" spans="1:9" s="120" customFormat="1" ht="12.75" customHeight="1">
      <c r="A25" s="107">
        <v>10018</v>
      </c>
      <c r="B25" s="108">
        <v>774</v>
      </c>
      <c r="C25" s="109">
        <f t="shared" si="0"/>
        <v>6.164874551971327</v>
      </c>
      <c r="D25" s="110"/>
      <c r="E25" s="114">
        <v>37551312</v>
      </c>
      <c r="F25" s="109">
        <f t="shared" si="1"/>
        <v>4.345684058823661</v>
      </c>
      <c r="G25" s="112"/>
      <c r="H25" s="115">
        <v>21869.29</v>
      </c>
      <c r="I25" s="119"/>
    </row>
    <row r="26" spans="1:9" s="120" customFormat="1" ht="12.75" customHeight="1">
      <c r="A26" s="107">
        <v>10019</v>
      </c>
      <c r="B26" s="108">
        <v>856</v>
      </c>
      <c r="C26" s="109">
        <f t="shared" si="0"/>
        <v>6.81800079649542</v>
      </c>
      <c r="D26" s="110"/>
      <c r="E26" s="114">
        <v>80110378</v>
      </c>
      <c r="F26" s="109">
        <f t="shared" si="1"/>
        <v>9.270898247734666</v>
      </c>
      <c r="G26" s="112"/>
      <c r="H26" s="115">
        <v>28602.06</v>
      </c>
      <c r="I26" s="119"/>
    </row>
    <row r="27" spans="1:9" s="120" customFormat="1" ht="12.75" customHeight="1">
      <c r="A27" s="107">
        <v>10020</v>
      </c>
      <c r="B27" s="108">
        <v>174</v>
      </c>
      <c r="C27" s="109">
        <f t="shared" si="0"/>
        <v>1.3859020310633214</v>
      </c>
      <c r="D27" s="110"/>
      <c r="E27" s="114">
        <v>21464394</v>
      </c>
      <c r="F27" s="109">
        <f t="shared" si="1"/>
        <v>2.4840004215594447</v>
      </c>
      <c r="G27" s="112"/>
      <c r="H27" s="115">
        <v>48406.3</v>
      </c>
      <c r="I27" s="119"/>
    </row>
    <row r="28" spans="1:9" s="120" customFormat="1" ht="12.75" customHeight="1">
      <c r="A28" s="107">
        <v>10021</v>
      </c>
      <c r="B28" s="108">
        <v>192</v>
      </c>
      <c r="C28" s="109">
        <f t="shared" si="0"/>
        <v>1.5292712066905614</v>
      </c>
      <c r="D28" s="110"/>
      <c r="E28" s="114">
        <v>9495349</v>
      </c>
      <c r="F28" s="109">
        <f t="shared" si="1"/>
        <v>1.0988640498704063</v>
      </c>
      <c r="G28" s="112"/>
      <c r="H28" s="115">
        <v>31091.53</v>
      </c>
      <c r="I28" s="119"/>
    </row>
    <row r="29" spans="1:9" s="120" customFormat="1" ht="12.75" customHeight="1">
      <c r="A29" s="107">
        <v>10022</v>
      </c>
      <c r="B29" s="108">
        <v>1333</v>
      </c>
      <c r="C29" s="109">
        <f t="shared" si="0"/>
        <v>10.617283950617285</v>
      </c>
      <c r="D29" s="110"/>
      <c r="E29" s="114">
        <v>100680261</v>
      </c>
      <c r="F29" s="109">
        <f t="shared" si="1"/>
        <v>11.651379990821772</v>
      </c>
      <c r="G29" s="112"/>
      <c r="H29" s="115">
        <v>27914.4</v>
      </c>
      <c r="I29" s="119"/>
    </row>
    <row r="30" spans="1:9" s="120" customFormat="1" ht="12.75" customHeight="1">
      <c r="A30" s="107">
        <v>10023</v>
      </c>
      <c r="B30" s="108">
        <v>181</v>
      </c>
      <c r="C30" s="109">
        <f t="shared" si="0"/>
        <v>1.4416567104739149</v>
      </c>
      <c r="D30" s="110"/>
      <c r="E30" s="114">
        <v>9649135</v>
      </c>
      <c r="F30" s="109">
        <f t="shared" si="1"/>
        <v>1.1166611742071075</v>
      </c>
      <c r="G30" s="112"/>
      <c r="H30" s="115">
        <v>25106.25</v>
      </c>
      <c r="I30" s="119"/>
    </row>
    <row r="31" spans="1:9" s="120" customFormat="1" ht="12.75" customHeight="1">
      <c r="A31" s="107">
        <v>10024</v>
      </c>
      <c r="B31" s="108">
        <v>87</v>
      </c>
      <c r="C31" s="109">
        <f t="shared" si="0"/>
        <v>0.6929510155316607</v>
      </c>
      <c r="D31" s="110"/>
      <c r="E31" s="114">
        <v>3352823</v>
      </c>
      <c r="F31" s="109">
        <f t="shared" si="1"/>
        <v>0.3880106629338896</v>
      </c>
      <c r="G31" s="112"/>
      <c r="H31" s="115">
        <v>25315.6</v>
      </c>
      <c r="I31" s="119"/>
    </row>
    <row r="32" spans="1:9" s="120" customFormat="1" ht="12.75" customHeight="1">
      <c r="A32" s="107">
        <v>10025</v>
      </c>
      <c r="B32" s="108">
        <v>39</v>
      </c>
      <c r="C32" s="109">
        <f t="shared" si="0"/>
        <v>0.3106332138590203</v>
      </c>
      <c r="D32" s="110"/>
      <c r="E32" s="114">
        <v>1289294</v>
      </c>
      <c r="F32" s="109">
        <f t="shared" si="1"/>
        <v>0.14920555593202692</v>
      </c>
      <c r="G32" s="112"/>
      <c r="H32" s="115">
        <v>21525.09</v>
      </c>
      <c r="I32" s="119"/>
    </row>
    <row r="33" spans="1:9" s="120" customFormat="1" ht="12.75" customHeight="1">
      <c r="A33" s="107">
        <v>10028</v>
      </c>
      <c r="B33" s="108">
        <v>123</v>
      </c>
      <c r="C33" s="109">
        <f t="shared" si="0"/>
        <v>0.9796893667861409</v>
      </c>
      <c r="D33" s="110"/>
      <c r="E33" s="114">
        <v>4389072</v>
      </c>
      <c r="F33" s="109">
        <f t="shared" si="1"/>
        <v>0.5079321921809092</v>
      </c>
      <c r="G33" s="112"/>
      <c r="H33" s="115">
        <v>22846.96</v>
      </c>
      <c r="I33" s="119"/>
    </row>
    <row r="34" spans="1:9" s="120" customFormat="1" ht="12.75" customHeight="1">
      <c r="A34" s="107">
        <v>10036</v>
      </c>
      <c r="B34" s="108">
        <v>742</v>
      </c>
      <c r="C34" s="109">
        <f t="shared" si="0"/>
        <v>5.909996017522899</v>
      </c>
      <c r="D34" s="110"/>
      <c r="E34" s="114">
        <v>75055136</v>
      </c>
      <c r="F34" s="109">
        <f t="shared" si="1"/>
        <v>8.685872494895568</v>
      </c>
      <c r="G34" s="112"/>
      <c r="H34" s="115">
        <v>32192.67</v>
      </c>
      <c r="I34" s="119"/>
    </row>
    <row r="35" spans="1:9" s="120" customFormat="1" ht="12.75" customHeight="1">
      <c r="A35" s="107">
        <v>10038</v>
      </c>
      <c r="B35" s="108">
        <v>138</v>
      </c>
      <c r="C35" s="109">
        <f t="shared" si="0"/>
        <v>1.099163679808841</v>
      </c>
      <c r="D35" s="110"/>
      <c r="E35" s="114">
        <v>6220659</v>
      </c>
      <c r="F35" s="109">
        <f t="shared" si="1"/>
        <v>0.7198954500358852</v>
      </c>
      <c r="G35" s="112"/>
      <c r="H35" s="115">
        <v>22831.93</v>
      </c>
      <c r="I35" s="119"/>
    </row>
    <row r="36" spans="1:9" s="120" customFormat="1" ht="12.75" customHeight="1">
      <c r="A36" s="107">
        <v>10041</v>
      </c>
      <c r="B36" s="108">
        <v>14</v>
      </c>
      <c r="C36" s="109">
        <f t="shared" si="0"/>
        <v>0.11150935882118679</v>
      </c>
      <c r="D36" s="110"/>
      <c r="E36" s="114">
        <v>1265150</v>
      </c>
      <c r="F36" s="109">
        <f t="shared" si="1"/>
        <v>0.14641145393324087</v>
      </c>
      <c r="G36" s="112"/>
      <c r="H36" s="115">
        <v>67738.3</v>
      </c>
      <c r="I36" s="119"/>
    </row>
    <row r="37" spans="1:9" s="120" customFormat="1" ht="12.75" customHeight="1">
      <c r="A37" s="107">
        <v>10055</v>
      </c>
      <c r="B37" s="108">
        <v>16</v>
      </c>
      <c r="C37" s="109">
        <f t="shared" si="0"/>
        <v>0.12743926722421348</v>
      </c>
      <c r="D37" s="110"/>
      <c r="E37" s="114">
        <v>2103579</v>
      </c>
      <c r="F37" s="109">
        <f t="shared" si="1"/>
        <v>0.24343995562062432</v>
      </c>
      <c r="G37" s="112"/>
      <c r="H37" s="115">
        <v>91637.37</v>
      </c>
      <c r="I37" s="119"/>
    </row>
    <row r="38" spans="1:9" s="120" customFormat="1" ht="12.75" customHeight="1">
      <c r="A38" s="107">
        <v>10065</v>
      </c>
      <c r="B38" s="108">
        <v>214</v>
      </c>
      <c r="C38" s="109">
        <f t="shared" si="0"/>
        <v>1.704500199123855</v>
      </c>
      <c r="D38" s="110"/>
      <c r="E38" s="114">
        <v>10734211</v>
      </c>
      <c r="F38" s="109">
        <f t="shared" si="1"/>
        <v>1.242233284066069</v>
      </c>
      <c r="G38" s="112"/>
      <c r="H38" s="115">
        <v>26710.23</v>
      </c>
      <c r="I38" s="119"/>
    </row>
    <row r="39" spans="1:9" s="120" customFormat="1" ht="12.75" customHeight="1">
      <c r="A39" s="107">
        <v>10075</v>
      </c>
      <c r="B39" s="108">
        <v>75</v>
      </c>
      <c r="C39" s="109">
        <f t="shared" si="0"/>
        <v>0.5973715651135006</v>
      </c>
      <c r="D39" s="110"/>
      <c r="E39" s="114">
        <v>2695751</v>
      </c>
      <c r="F39" s="109">
        <f t="shared" si="1"/>
        <v>0.31196998249376595</v>
      </c>
      <c r="G39" s="112"/>
      <c r="H39" s="115">
        <v>16351.09</v>
      </c>
      <c r="I39" s="119"/>
    </row>
    <row r="40" spans="1:9" s="122" customFormat="1" ht="12.75" customHeight="1">
      <c r="A40" s="107">
        <v>10103</v>
      </c>
      <c r="B40" s="108">
        <v>17</v>
      </c>
      <c r="C40" s="109">
        <f t="shared" si="0"/>
        <v>0.13540422142572678</v>
      </c>
      <c r="D40" s="110"/>
      <c r="E40" s="116">
        <v>3487359</v>
      </c>
      <c r="F40" s="109">
        <f t="shared" si="1"/>
        <v>0.40358005104309597</v>
      </c>
      <c r="G40" s="117"/>
      <c r="H40" s="118">
        <v>101553.23</v>
      </c>
      <c r="I40" s="321"/>
    </row>
    <row r="41" spans="1:9" s="122" customFormat="1" ht="12.75" customHeight="1">
      <c r="A41" s="107">
        <v>10104</v>
      </c>
      <c r="B41" s="108">
        <v>24</v>
      </c>
      <c r="C41" s="109">
        <f t="shared" si="0"/>
        <v>0.19115890083632017</v>
      </c>
      <c r="D41" s="110"/>
      <c r="E41" s="116">
        <v>5173318</v>
      </c>
      <c r="F41" s="109">
        <f t="shared" si="1"/>
        <v>0.5986902818155995</v>
      </c>
      <c r="G41" s="117"/>
      <c r="H41" s="118">
        <v>113376.57</v>
      </c>
      <c r="I41" s="321"/>
    </row>
    <row r="42" spans="1:9" s="120" customFormat="1" ht="12.75" customHeight="1">
      <c r="A42" s="107">
        <v>10105</v>
      </c>
      <c r="B42" s="108">
        <v>33</v>
      </c>
      <c r="C42" s="109">
        <f t="shared" si="0"/>
        <v>0.2628434886499403</v>
      </c>
      <c r="D42" s="110"/>
      <c r="E42" s="114">
        <v>5739512</v>
      </c>
      <c r="F42" s="109">
        <f t="shared" si="1"/>
        <v>0.6642139641839174</v>
      </c>
      <c r="G42" s="112"/>
      <c r="H42" s="115">
        <v>64346.22</v>
      </c>
      <c r="I42" s="119"/>
    </row>
    <row r="43" spans="1:9" s="120" customFormat="1" ht="12.75" customHeight="1">
      <c r="A43" s="138">
        <v>10106</v>
      </c>
      <c r="B43" s="139">
        <v>22</v>
      </c>
      <c r="C43" s="243">
        <f t="shared" si="0"/>
        <v>0.1752289924332935</v>
      </c>
      <c r="D43" s="244"/>
      <c r="E43" s="245">
        <v>1468725</v>
      </c>
      <c r="F43" s="243">
        <f t="shared" si="1"/>
        <v>0.16997048782997998</v>
      </c>
      <c r="G43" s="246"/>
      <c r="H43" s="247">
        <v>40485.57</v>
      </c>
      <c r="I43" s="119"/>
    </row>
    <row r="44" spans="1:9" s="120" customFormat="1" ht="12.75" customHeight="1">
      <c r="A44" s="248"/>
      <c r="B44" s="249"/>
      <c r="C44" s="109"/>
      <c r="D44" s="110"/>
      <c r="E44" s="133"/>
      <c r="F44" s="109"/>
      <c r="G44" s="250"/>
      <c r="H44" s="251"/>
      <c r="I44" s="119"/>
    </row>
    <row r="45" spans="1:9" s="120" customFormat="1" ht="12.75" customHeight="1">
      <c r="A45" s="252"/>
      <c r="B45" s="253"/>
      <c r="C45" s="243"/>
      <c r="D45" s="244"/>
      <c r="E45" s="140"/>
      <c r="F45" s="243"/>
      <c r="G45" s="254"/>
      <c r="H45" s="255"/>
      <c r="I45" s="119"/>
    </row>
    <row r="46" spans="1:9" s="120" customFormat="1" ht="35.25" customHeight="1">
      <c r="A46" s="14"/>
      <c r="B46" s="20"/>
      <c r="C46" s="230" t="s">
        <v>139</v>
      </c>
      <c r="D46" s="80"/>
      <c r="E46" s="235" t="s">
        <v>10</v>
      </c>
      <c r="F46" s="230" t="s">
        <v>139</v>
      </c>
      <c r="G46" s="15"/>
      <c r="H46" s="351" t="s">
        <v>156</v>
      </c>
      <c r="I46" s="119"/>
    </row>
    <row r="47" spans="1:9" s="120" customFormat="1" ht="12.75" customHeight="1">
      <c r="A47" s="16" t="s">
        <v>80</v>
      </c>
      <c r="B47" s="7" t="s">
        <v>63</v>
      </c>
      <c r="C47" s="226" t="s">
        <v>99</v>
      </c>
      <c r="D47" s="78"/>
      <c r="E47" s="236" t="s">
        <v>65</v>
      </c>
      <c r="F47" s="226" t="s">
        <v>99</v>
      </c>
      <c r="G47" s="17"/>
      <c r="H47" s="352"/>
      <c r="I47" s="119"/>
    </row>
    <row r="48" spans="1:9" s="120" customFormat="1" ht="12.75" customHeight="1">
      <c r="A48" s="107"/>
      <c r="B48" s="108"/>
      <c r="C48" s="109"/>
      <c r="D48" s="110"/>
      <c r="E48" s="114"/>
      <c r="F48" s="109"/>
      <c r="G48" s="112"/>
      <c r="H48" s="115"/>
      <c r="I48" s="119"/>
    </row>
    <row r="49" spans="1:9" s="120" customFormat="1" ht="12.75" customHeight="1">
      <c r="A49" s="107">
        <v>10107</v>
      </c>
      <c r="B49" s="108">
        <v>11</v>
      </c>
      <c r="C49" s="109">
        <f aca="true" t="shared" si="2" ref="C49:C84">(B49/B$86)*100</f>
        <v>0.08761449621664676</v>
      </c>
      <c r="D49" s="110"/>
      <c r="E49" s="111">
        <v>577749</v>
      </c>
      <c r="F49" s="109">
        <f aca="true" t="shared" si="3" ref="F49:F84">(E49/E$86)*100</f>
        <v>0.06686090273760105</v>
      </c>
      <c r="G49" s="112"/>
      <c r="H49" s="113">
        <v>18978.26</v>
      </c>
      <c r="I49" s="119"/>
    </row>
    <row r="50" spans="1:9" s="120" customFormat="1" ht="12.75" customHeight="1">
      <c r="A50" s="107">
        <v>10110</v>
      </c>
      <c r="B50" s="108">
        <v>27</v>
      </c>
      <c r="C50" s="109">
        <f t="shared" si="2"/>
        <v>0.21505376344086022</v>
      </c>
      <c r="D50" s="110"/>
      <c r="E50" s="114">
        <v>1324348</v>
      </c>
      <c r="F50" s="109">
        <f t="shared" si="3"/>
        <v>0.1532622346706554</v>
      </c>
      <c r="G50" s="112"/>
      <c r="H50" s="115">
        <v>18831.15</v>
      </c>
      <c r="I50" s="119"/>
    </row>
    <row r="51" spans="1:9" s="120" customFormat="1" ht="12.75" customHeight="1">
      <c r="A51" s="107">
        <v>10111</v>
      </c>
      <c r="B51" s="108">
        <v>26</v>
      </c>
      <c r="C51" s="109">
        <f t="shared" si="2"/>
        <v>0.20708880923934686</v>
      </c>
      <c r="D51" s="110"/>
      <c r="E51" s="114">
        <v>3391457</v>
      </c>
      <c r="F51" s="109">
        <f t="shared" si="3"/>
        <v>0.3924816427475534</v>
      </c>
      <c r="G51" s="112"/>
      <c r="H51" s="115">
        <v>41486.42</v>
      </c>
      <c r="I51" s="119"/>
    </row>
    <row r="52" spans="1:9" s="120" customFormat="1" ht="12.75" customHeight="1">
      <c r="A52" s="107">
        <v>10112</v>
      </c>
      <c r="B52" s="108">
        <v>20</v>
      </c>
      <c r="C52" s="109">
        <f t="shared" si="2"/>
        <v>0.15929908403026682</v>
      </c>
      <c r="D52" s="110"/>
      <c r="E52" s="114">
        <v>5059157</v>
      </c>
      <c r="F52" s="109">
        <f t="shared" si="3"/>
        <v>0.5854788223108193</v>
      </c>
      <c r="G52" s="112"/>
      <c r="H52" s="115">
        <v>71174.44</v>
      </c>
      <c r="I52" s="119"/>
    </row>
    <row r="53" spans="1:9" s="120" customFormat="1" ht="12.75" customHeight="1">
      <c r="A53" s="107">
        <v>10118</v>
      </c>
      <c r="B53" s="108">
        <v>53</v>
      </c>
      <c r="C53" s="109">
        <f t="shared" si="2"/>
        <v>0.42214257268020705</v>
      </c>
      <c r="D53" s="110"/>
      <c r="E53" s="114">
        <v>5519318</v>
      </c>
      <c r="F53" s="109">
        <f t="shared" si="3"/>
        <v>0.6387316706318674</v>
      </c>
      <c r="G53" s="112"/>
      <c r="H53" s="115">
        <v>31903.74</v>
      </c>
      <c r="I53" s="119"/>
    </row>
    <row r="54" spans="1:9" s="120" customFormat="1" ht="12.75" customHeight="1">
      <c r="A54" s="107">
        <v>10119</v>
      </c>
      <c r="B54" s="108">
        <v>80</v>
      </c>
      <c r="C54" s="109">
        <f t="shared" si="2"/>
        <v>0.6371963361210673</v>
      </c>
      <c r="D54" s="110"/>
      <c r="E54" s="114">
        <v>3634070</v>
      </c>
      <c r="F54" s="109">
        <f t="shared" si="3"/>
        <v>0.4205584099870945</v>
      </c>
      <c r="G54" s="112"/>
      <c r="H54" s="115">
        <v>28653.78</v>
      </c>
      <c r="I54" s="119"/>
    </row>
    <row r="55" spans="1:9" s="120" customFormat="1" ht="12.75" customHeight="1">
      <c r="A55" s="107">
        <v>10120</v>
      </c>
      <c r="B55" s="108">
        <v>12</v>
      </c>
      <c r="C55" s="109">
        <f t="shared" si="2"/>
        <v>0.09557945041816009</v>
      </c>
      <c r="D55" s="110"/>
      <c r="E55" s="114">
        <v>802770</v>
      </c>
      <c r="F55" s="109">
        <f t="shared" si="3"/>
        <v>0.09290180838160515</v>
      </c>
      <c r="G55" s="112"/>
      <c r="H55" s="115">
        <v>44706.35</v>
      </c>
      <c r="I55" s="119"/>
    </row>
    <row r="56" spans="1:9" s="120" customFormat="1" ht="12.75" customHeight="1">
      <c r="A56" s="107">
        <v>10121</v>
      </c>
      <c r="B56" s="108">
        <v>22</v>
      </c>
      <c r="C56" s="109">
        <f t="shared" si="2"/>
        <v>0.1752289924332935</v>
      </c>
      <c r="D56" s="110"/>
      <c r="E56" s="114">
        <v>4100761</v>
      </c>
      <c r="F56" s="109">
        <f t="shared" si="3"/>
        <v>0.4745669527271317</v>
      </c>
      <c r="G56" s="112"/>
      <c r="H56" s="115">
        <v>78509.09</v>
      </c>
      <c r="I56" s="119"/>
    </row>
    <row r="57" spans="1:9" s="120" customFormat="1" ht="12.75" customHeight="1">
      <c r="A57" s="107">
        <v>10122</v>
      </c>
      <c r="B57" s="108">
        <v>12</v>
      </c>
      <c r="C57" s="109">
        <f t="shared" si="2"/>
        <v>0.09557945041816009</v>
      </c>
      <c r="D57" s="110"/>
      <c r="E57" s="114">
        <v>425365</v>
      </c>
      <c r="F57" s="109">
        <f t="shared" si="3"/>
        <v>0.04922602703419594</v>
      </c>
      <c r="G57" s="112"/>
      <c r="H57" s="115">
        <v>24909.97</v>
      </c>
      <c r="I57" s="119"/>
    </row>
    <row r="58" spans="1:9" s="120" customFormat="1" ht="12.75" customHeight="1">
      <c r="A58" s="107">
        <v>10123</v>
      </c>
      <c r="B58" s="108">
        <v>13</v>
      </c>
      <c r="C58" s="109">
        <f t="shared" si="2"/>
        <v>0.10354440461967343</v>
      </c>
      <c r="D58" s="110"/>
      <c r="E58" s="114">
        <v>208174</v>
      </c>
      <c r="F58" s="109">
        <f t="shared" si="3"/>
        <v>0.02409126033363513</v>
      </c>
      <c r="G58" s="112"/>
      <c r="H58" s="115">
        <v>7370.34</v>
      </c>
      <c r="I58" s="119"/>
    </row>
    <row r="59" spans="1:9" s="120" customFormat="1" ht="12.75" customHeight="1">
      <c r="A59" s="107">
        <v>10128</v>
      </c>
      <c r="B59" s="108">
        <v>73</v>
      </c>
      <c r="C59" s="109">
        <f t="shared" si="2"/>
        <v>0.5814416567104739</v>
      </c>
      <c r="D59" s="110"/>
      <c r="E59" s="114">
        <v>1614290</v>
      </c>
      <c r="F59" s="109">
        <f t="shared" si="3"/>
        <v>0.18681622413934426</v>
      </c>
      <c r="G59" s="112"/>
      <c r="H59" s="115">
        <v>19637.75</v>
      </c>
      <c r="I59" s="119"/>
    </row>
    <row r="60" spans="1:9" s="120" customFormat="1" ht="12.75" customHeight="1">
      <c r="A60" s="107">
        <v>10151</v>
      </c>
      <c r="B60" s="108">
        <v>23</v>
      </c>
      <c r="C60" s="109">
        <f t="shared" si="2"/>
        <v>0.18319394663480684</v>
      </c>
      <c r="D60" s="110"/>
      <c r="E60" s="114">
        <v>805794</v>
      </c>
      <c r="F60" s="109">
        <f t="shared" si="3"/>
        <v>0.09325176549079706</v>
      </c>
      <c r="G60" s="112"/>
      <c r="H60" s="115">
        <v>28950.48</v>
      </c>
      <c r="I60" s="119"/>
    </row>
    <row r="61" spans="1:9" s="120" customFormat="1" ht="12.75" customHeight="1">
      <c r="A61" s="107">
        <v>10152</v>
      </c>
      <c r="B61" s="108">
        <v>30</v>
      </c>
      <c r="C61" s="109">
        <f t="shared" si="2"/>
        <v>0.23894862604540024</v>
      </c>
      <c r="D61" s="110"/>
      <c r="E61" s="114">
        <v>3301572</v>
      </c>
      <c r="F61" s="109">
        <f t="shared" si="3"/>
        <v>0.3820795611471192</v>
      </c>
      <c r="G61" s="112"/>
      <c r="H61" s="115">
        <v>59495.34</v>
      </c>
      <c r="I61" s="119"/>
    </row>
    <row r="62" spans="1:9" s="120" customFormat="1" ht="12.75" customHeight="1">
      <c r="A62" s="107">
        <v>10153</v>
      </c>
      <c r="B62" s="108">
        <v>26</v>
      </c>
      <c r="C62" s="109">
        <f t="shared" si="2"/>
        <v>0.20708880923934686</v>
      </c>
      <c r="D62" s="110"/>
      <c r="E62" s="114">
        <v>7310280</v>
      </c>
      <c r="F62" s="109">
        <f t="shared" si="3"/>
        <v>0.8459935370976501</v>
      </c>
      <c r="G62" s="112"/>
      <c r="H62" s="115">
        <v>103579.04</v>
      </c>
      <c r="I62" s="119"/>
    </row>
    <row r="63" spans="1:9" s="120" customFormat="1" ht="12.75" customHeight="1">
      <c r="A63" s="107">
        <v>10154</v>
      </c>
      <c r="B63" s="108">
        <v>16</v>
      </c>
      <c r="C63" s="109">
        <f t="shared" si="2"/>
        <v>0.12743926722421348</v>
      </c>
      <c r="D63" s="110"/>
      <c r="E63" s="114">
        <v>5647944</v>
      </c>
      <c r="F63" s="109">
        <f t="shared" si="3"/>
        <v>0.6536171147875937</v>
      </c>
      <c r="G63" s="112"/>
      <c r="H63" s="115">
        <v>79076.29</v>
      </c>
      <c r="I63" s="119"/>
    </row>
    <row r="64" spans="1:9" s="120" customFormat="1" ht="12.75" customHeight="1">
      <c r="A64" s="107">
        <v>10155</v>
      </c>
      <c r="B64" s="108">
        <v>19</v>
      </c>
      <c r="C64" s="109">
        <f t="shared" si="2"/>
        <v>0.1513341298287535</v>
      </c>
      <c r="D64" s="110"/>
      <c r="E64" s="114">
        <v>538070</v>
      </c>
      <c r="F64" s="109">
        <f t="shared" si="3"/>
        <v>0.062268988671587484</v>
      </c>
      <c r="G64" s="112"/>
      <c r="H64" s="115">
        <v>26310.14</v>
      </c>
      <c r="I64" s="119"/>
    </row>
    <row r="65" spans="1:9" s="120" customFormat="1" ht="12.75" customHeight="1">
      <c r="A65" s="107">
        <v>10158</v>
      </c>
      <c r="B65" s="108">
        <v>15</v>
      </c>
      <c r="C65" s="109">
        <f t="shared" si="2"/>
        <v>0.11947431302270012</v>
      </c>
      <c r="D65" s="110"/>
      <c r="E65" s="114">
        <v>1170616</v>
      </c>
      <c r="F65" s="109">
        <f t="shared" si="3"/>
        <v>0.135471359568047</v>
      </c>
      <c r="G65" s="112"/>
      <c r="H65" s="115">
        <v>50157.74</v>
      </c>
      <c r="I65" s="119"/>
    </row>
    <row r="66" spans="1:9" s="120" customFormat="1" ht="12.75" customHeight="1">
      <c r="A66" s="107">
        <v>10165</v>
      </c>
      <c r="B66" s="108">
        <v>43</v>
      </c>
      <c r="C66" s="109">
        <f t="shared" si="2"/>
        <v>0.34249303066507364</v>
      </c>
      <c r="D66" s="110"/>
      <c r="E66" s="114">
        <v>1398206</v>
      </c>
      <c r="F66" s="109">
        <f t="shared" si="3"/>
        <v>0.16180956673768404</v>
      </c>
      <c r="G66" s="112"/>
      <c r="H66" s="115">
        <v>23758.02</v>
      </c>
      <c r="I66" s="119"/>
    </row>
    <row r="67" spans="1:9" s="120" customFormat="1" ht="12.75" customHeight="1">
      <c r="A67" s="107">
        <v>10166</v>
      </c>
      <c r="B67" s="108">
        <v>29</v>
      </c>
      <c r="C67" s="109">
        <f t="shared" si="2"/>
        <v>0.2309836718438869</v>
      </c>
      <c r="D67" s="110"/>
      <c r="E67" s="114">
        <v>6673199</v>
      </c>
      <c r="F67" s="109">
        <f t="shared" si="3"/>
        <v>0.77226634626396</v>
      </c>
      <c r="G67" s="112"/>
      <c r="H67" s="115">
        <v>88800.14</v>
      </c>
      <c r="I67" s="119"/>
    </row>
    <row r="68" spans="1:9" s="120" customFormat="1" ht="12.75" customHeight="1">
      <c r="A68" s="107">
        <v>10167</v>
      </c>
      <c r="B68" s="108">
        <v>29</v>
      </c>
      <c r="C68" s="109">
        <f t="shared" si="2"/>
        <v>0.2309836718438869</v>
      </c>
      <c r="D68" s="110"/>
      <c r="E68" s="114">
        <v>5461140</v>
      </c>
      <c r="F68" s="109">
        <f t="shared" si="3"/>
        <v>0.6319989309828707</v>
      </c>
      <c r="G68" s="112"/>
      <c r="H68" s="115">
        <v>119725.86</v>
      </c>
      <c r="I68" s="119"/>
    </row>
    <row r="69" spans="1:9" s="120" customFormat="1" ht="12.75" customHeight="1">
      <c r="A69" s="107">
        <v>10168</v>
      </c>
      <c r="B69" s="108">
        <v>15</v>
      </c>
      <c r="C69" s="109">
        <f t="shared" si="2"/>
        <v>0.11947431302270012</v>
      </c>
      <c r="D69" s="110"/>
      <c r="E69" s="114">
        <v>432375</v>
      </c>
      <c r="F69" s="109">
        <f t="shared" si="3"/>
        <v>0.05003727020067582</v>
      </c>
      <c r="G69" s="112"/>
      <c r="H69" s="115">
        <v>16122.07</v>
      </c>
      <c r="I69" s="119"/>
    </row>
    <row r="70" spans="1:9" s="120" customFormat="1" ht="12.75" customHeight="1">
      <c r="A70" s="107">
        <v>10169</v>
      </c>
      <c r="B70" s="108">
        <v>32</v>
      </c>
      <c r="C70" s="109">
        <f t="shared" si="2"/>
        <v>0.25487853444842695</v>
      </c>
      <c r="D70" s="110"/>
      <c r="E70" s="114">
        <v>1982874</v>
      </c>
      <c r="F70" s="109">
        <f t="shared" si="3"/>
        <v>0.22947118152505316</v>
      </c>
      <c r="G70" s="112"/>
      <c r="H70" s="115">
        <v>34868.83</v>
      </c>
      <c r="I70" s="119"/>
    </row>
    <row r="71" spans="1:9" s="120" customFormat="1" ht="12.75" customHeight="1">
      <c r="A71" s="107">
        <v>10170</v>
      </c>
      <c r="B71" s="108">
        <v>25</v>
      </c>
      <c r="C71" s="109">
        <f t="shared" si="2"/>
        <v>0.1991238550378335</v>
      </c>
      <c r="D71" s="110"/>
      <c r="E71" s="114">
        <v>868468</v>
      </c>
      <c r="F71" s="109">
        <f t="shared" si="3"/>
        <v>0.10050481174129061</v>
      </c>
      <c r="G71" s="112"/>
      <c r="H71" s="115">
        <v>22800.02</v>
      </c>
      <c r="I71" s="119"/>
    </row>
    <row r="72" spans="1:9" s="120" customFormat="1" ht="12.75" customHeight="1">
      <c r="A72" s="107">
        <v>10171</v>
      </c>
      <c r="B72" s="108">
        <v>26</v>
      </c>
      <c r="C72" s="109">
        <f t="shared" si="2"/>
        <v>0.20708880923934686</v>
      </c>
      <c r="D72" s="110"/>
      <c r="E72" s="114">
        <v>2624282</v>
      </c>
      <c r="F72" s="109">
        <f t="shared" si="3"/>
        <v>0.30369912117206116</v>
      </c>
      <c r="G72" s="112"/>
      <c r="H72" s="115">
        <v>54140.16</v>
      </c>
      <c r="I72" s="119"/>
    </row>
    <row r="73" spans="1:9" s="120" customFormat="1" ht="12.75" customHeight="1">
      <c r="A73" s="107">
        <v>10172</v>
      </c>
      <c r="B73" s="108">
        <v>24</v>
      </c>
      <c r="C73" s="109">
        <f t="shared" si="2"/>
        <v>0.19115890083632017</v>
      </c>
      <c r="D73" s="110"/>
      <c r="E73" s="114">
        <v>5851741</v>
      </c>
      <c r="F73" s="109">
        <f t="shared" si="3"/>
        <v>0.6772018399800472</v>
      </c>
      <c r="G73" s="112"/>
      <c r="H73" s="115">
        <v>76886.51</v>
      </c>
      <c r="I73" s="119"/>
    </row>
    <row r="74" spans="1:9" s="120" customFormat="1" ht="12.75" customHeight="1">
      <c r="A74" s="107">
        <v>10173</v>
      </c>
      <c r="B74" s="108">
        <v>17</v>
      </c>
      <c r="C74" s="109">
        <f t="shared" si="2"/>
        <v>0.13540422142572678</v>
      </c>
      <c r="D74" s="110"/>
      <c r="E74" s="114">
        <v>1514081</v>
      </c>
      <c r="F74" s="109">
        <f t="shared" si="3"/>
        <v>0.17521938156162925</v>
      </c>
      <c r="G74" s="112"/>
      <c r="H74" s="115">
        <v>25905.95</v>
      </c>
      <c r="I74" s="119"/>
    </row>
    <row r="75" spans="1:9" s="120" customFormat="1" ht="12.75" customHeight="1">
      <c r="A75" s="107">
        <v>10174</v>
      </c>
      <c r="B75" s="108">
        <v>28</v>
      </c>
      <c r="C75" s="109">
        <f t="shared" si="2"/>
        <v>0.22301871764237358</v>
      </c>
      <c r="D75" s="110"/>
      <c r="E75" s="114">
        <v>1326702</v>
      </c>
      <c r="F75" s="109">
        <f t="shared" si="3"/>
        <v>0.15353465498647473</v>
      </c>
      <c r="G75" s="112"/>
      <c r="H75" s="115">
        <v>33796.51</v>
      </c>
      <c r="I75" s="119"/>
    </row>
    <row r="76" spans="1:9" s="120" customFormat="1" ht="12.75" customHeight="1">
      <c r="A76" s="107">
        <v>10175</v>
      </c>
      <c r="B76" s="108">
        <v>27</v>
      </c>
      <c r="C76" s="109">
        <f t="shared" si="2"/>
        <v>0.21505376344086022</v>
      </c>
      <c r="D76" s="110"/>
      <c r="E76" s="114">
        <v>775812</v>
      </c>
      <c r="F76" s="109">
        <f t="shared" si="3"/>
        <v>0.08978205185065444</v>
      </c>
      <c r="G76" s="112"/>
      <c r="H76" s="115">
        <v>30475.76</v>
      </c>
      <c r="I76" s="119"/>
    </row>
    <row r="77" spans="1:9" s="21" customFormat="1" ht="12.75" customHeight="1">
      <c r="A77" s="107">
        <v>10176</v>
      </c>
      <c r="B77" s="108">
        <v>18</v>
      </c>
      <c r="C77" s="109">
        <f t="shared" si="2"/>
        <v>0.14336917562724014</v>
      </c>
      <c r="D77" s="110"/>
      <c r="E77" s="114">
        <v>646887</v>
      </c>
      <c r="F77" s="109">
        <f t="shared" si="3"/>
        <v>0.07486200545430374</v>
      </c>
      <c r="G77" s="112"/>
      <c r="H77" s="115">
        <v>27099.19</v>
      </c>
      <c r="I77" s="119"/>
    </row>
    <row r="78" spans="1:8" ht="12.75" customHeight="1">
      <c r="A78" s="107">
        <v>10177</v>
      </c>
      <c r="B78" s="108">
        <v>16</v>
      </c>
      <c r="C78" s="109">
        <f t="shared" si="2"/>
        <v>0.12743926722421348</v>
      </c>
      <c r="D78" s="110"/>
      <c r="E78" s="114">
        <v>652132</v>
      </c>
      <c r="F78" s="109">
        <f t="shared" si="3"/>
        <v>0.07546899124719775</v>
      </c>
      <c r="G78" s="112"/>
      <c r="H78" s="118">
        <v>36228.58</v>
      </c>
    </row>
    <row r="79" spans="1:8" ht="12.75" customHeight="1">
      <c r="A79" s="107">
        <v>10178</v>
      </c>
      <c r="B79" s="108">
        <v>13</v>
      </c>
      <c r="C79" s="109">
        <f t="shared" si="2"/>
        <v>0.10354440461967343</v>
      </c>
      <c r="D79" s="110"/>
      <c r="E79" s="114">
        <v>2162326</v>
      </c>
      <c r="F79" s="109">
        <f t="shared" si="3"/>
        <v>0.25023854368070897</v>
      </c>
      <c r="G79" s="112"/>
      <c r="H79" s="118">
        <v>38800.01</v>
      </c>
    </row>
    <row r="80" spans="1:8" ht="12.75" customHeight="1">
      <c r="A80" s="107">
        <v>10271</v>
      </c>
      <c r="B80" s="108">
        <v>19</v>
      </c>
      <c r="C80" s="109">
        <f t="shared" si="2"/>
        <v>0.1513341298287535</v>
      </c>
      <c r="D80" s="110"/>
      <c r="E80" s="114">
        <v>1008039</v>
      </c>
      <c r="F80" s="109">
        <f t="shared" si="3"/>
        <v>0.1166568830663638</v>
      </c>
      <c r="G80" s="112"/>
      <c r="H80" s="118">
        <v>29479.38</v>
      </c>
    </row>
    <row r="81" spans="1:8" ht="12.75" customHeight="1">
      <c r="A81" s="107">
        <v>10279</v>
      </c>
      <c r="B81" s="108">
        <v>15</v>
      </c>
      <c r="C81" s="109">
        <f t="shared" si="2"/>
        <v>0.11947431302270012</v>
      </c>
      <c r="D81" s="110"/>
      <c r="E81" s="114">
        <v>385730</v>
      </c>
      <c r="F81" s="109">
        <f t="shared" si="3"/>
        <v>0.04463920493670236</v>
      </c>
      <c r="G81" s="112"/>
      <c r="H81" s="118">
        <v>20680.27</v>
      </c>
    </row>
    <row r="82" spans="1:8" ht="12.75" customHeight="1">
      <c r="A82" s="107">
        <v>10281</v>
      </c>
      <c r="B82" s="108">
        <v>57</v>
      </c>
      <c r="C82" s="109">
        <f t="shared" si="2"/>
        <v>0.4540023894862605</v>
      </c>
      <c r="D82" s="110"/>
      <c r="E82" s="114">
        <v>7412096</v>
      </c>
      <c r="F82" s="109">
        <f t="shared" si="3"/>
        <v>0.8577763522529018</v>
      </c>
      <c r="G82" s="112"/>
      <c r="H82" s="118">
        <v>40428.96</v>
      </c>
    </row>
    <row r="83" spans="1:8" ht="12.75" customHeight="1">
      <c r="A83" s="107">
        <v>10282</v>
      </c>
      <c r="B83" s="108">
        <v>15</v>
      </c>
      <c r="C83" s="109">
        <f t="shared" si="2"/>
        <v>0.11947431302270012</v>
      </c>
      <c r="D83" s="110"/>
      <c r="E83" s="114">
        <v>1642810</v>
      </c>
      <c r="F83" s="109">
        <f t="shared" si="3"/>
        <v>0.19011674555275454</v>
      </c>
      <c r="G83" s="112"/>
      <c r="H83" s="118">
        <v>81516.44</v>
      </c>
    </row>
    <row r="84" spans="1:8" ht="12.75" customHeight="1">
      <c r="A84" s="107" t="s">
        <v>166</v>
      </c>
      <c r="B84" s="108">
        <v>1296</v>
      </c>
      <c r="C84" s="109">
        <f t="shared" si="2"/>
        <v>10.32258064516129</v>
      </c>
      <c r="D84" s="110"/>
      <c r="E84" s="114">
        <v>90654777</v>
      </c>
      <c r="F84" s="109">
        <f t="shared" si="3"/>
        <v>10.491165242511737</v>
      </c>
      <c r="G84" s="112"/>
      <c r="H84" s="118">
        <v>22035.32</v>
      </c>
    </row>
    <row r="85" spans="1:8" ht="12" customHeight="1">
      <c r="A85" s="30"/>
      <c r="B85" s="31"/>
      <c r="C85" s="109"/>
      <c r="D85" s="33"/>
      <c r="E85" s="37"/>
      <c r="F85" s="32"/>
      <c r="G85" s="35"/>
      <c r="H85" s="38"/>
    </row>
    <row r="86" spans="1:8" ht="15">
      <c r="A86" s="86" t="s">
        <v>0</v>
      </c>
      <c r="B86" s="87">
        <f>SUM(B10:B85)</f>
        <v>12555</v>
      </c>
      <c r="C86" s="88">
        <f>SUM(C10:C85)</f>
        <v>100.00000000000004</v>
      </c>
      <c r="D86" s="89" t="s">
        <v>11</v>
      </c>
      <c r="E86" s="90">
        <f>SUM(E10:E85)</f>
        <v>864105892</v>
      </c>
      <c r="F86" s="88">
        <f>SUM(F10:F85)</f>
        <v>100</v>
      </c>
      <c r="G86" s="91" t="s">
        <v>11</v>
      </c>
      <c r="H86" s="317">
        <v>25955.16</v>
      </c>
    </row>
    <row r="87" ht="15">
      <c r="A87" s="102"/>
    </row>
  </sheetData>
  <sheetProtection/>
  <mergeCells count="6">
    <mergeCell ref="A1:H1"/>
    <mergeCell ref="A2:H2"/>
    <mergeCell ref="A4:H4"/>
    <mergeCell ref="A5:H5"/>
    <mergeCell ref="H7:H8"/>
    <mergeCell ref="H46:H47"/>
  </mergeCells>
  <printOptions horizontalCentered="1"/>
  <pageMargins left="0.7" right="0.7" top="0.75" bottom="0.75" header="0.3" footer="0.3"/>
  <pageSetup fitToHeight="2" orientation="portrait" r:id="rId1"/>
  <rowBreaks count="1" manualBreakCount="1">
    <brk id="4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6.7109375" style="142" customWidth="1"/>
    <col min="2" max="2" width="12.421875" style="142" customWidth="1"/>
    <col min="3" max="3" width="10.57421875" style="142" customWidth="1"/>
    <col min="4" max="4" width="12.421875" style="142" customWidth="1"/>
    <col min="5" max="5" width="10.57421875" style="142" customWidth="1"/>
    <col min="6" max="6" width="12.421875" style="142" customWidth="1"/>
    <col min="7" max="7" width="10.57421875" style="142" customWidth="1"/>
    <col min="8" max="8" width="12.421875" style="142" customWidth="1"/>
    <col min="9" max="9" width="10.57421875" style="142" customWidth="1"/>
    <col min="10" max="16384" width="9.140625" style="142" customWidth="1"/>
  </cols>
  <sheetData>
    <row r="1" spans="1:9" ht="18">
      <c r="A1" s="337" t="s">
        <v>8</v>
      </c>
      <c r="B1" s="337"/>
      <c r="C1" s="337"/>
      <c r="D1" s="337"/>
      <c r="E1" s="337"/>
      <c r="F1" s="337"/>
      <c r="G1" s="337"/>
      <c r="H1" s="337"/>
      <c r="I1" s="337"/>
    </row>
    <row r="2" spans="1:9" ht="18">
      <c r="A2" s="337" t="s">
        <v>195</v>
      </c>
      <c r="B2" s="337"/>
      <c r="C2" s="337"/>
      <c r="D2" s="337"/>
      <c r="E2" s="337"/>
      <c r="F2" s="337"/>
      <c r="G2" s="337"/>
      <c r="H2" s="337"/>
      <c r="I2" s="337"/>
    </row>
    <row r="3" spans="1:3" ht="15">
      <c r="A3" s="123"/>
      <c r="B3" s="123"/>
      <c r="C3" s="123"/>
    </row>
    <row r="4" spans="1:9" ht="18">
      <c r="A4" s="337" t="s">
        <v>132</v>
      </c>
      <c r="B4" s="337"/>
      <c r="C4" s="337"/>
      <c r="D4" s="337"/>
      <c r="E4" s="337"/>
      <c r="F4" s="337"/>
      <c r="G4" s="337"/>
      <c r="H4" s="337"/>
      <c r="I4" s="337"/>
    </row>
    <row r="5" spans="1:9" ht="18">
      <c r="A5" s="337" t="s">
        <v>116</v>
      </c>
      <c r="B5" s="337"/>
      <c r="C5" s="337"/>
      <c r="D5" s="337"/>
      <c r="E5" s="337"/>
      <c r="F5" s="337"/>
      <c r="G5" s="337"/>
      <c r="H5" s="337"/>
      <c r="I5" s="337"/>
    </row>
    <row r="6" spans="1:9" ht="18">
      <c r="A6" s="337" t="s">
        <v>148</v>
      </c>
      <c r="B6" s="337"/>
      <c r="C6" s="337"/>
      <c r="D6" s="337"/>
      <c r="E6" s="337"/>
      <c r="F6" s="337"/>
      <c r="G6" s="337"/>
      <c r="H6" s="337"/>
      <c r="I6" s="337"/>
    </row>
    <row r="7" spans="1:9" ht="18">
      <c r="A7" s="337" t="s">
        <v>158</v>
      </c>
      <c r="B7" s="337"/>
      <c r="C7" s="337"/>
      <c r="D7" s="337"/>
      <c r="E7" s="337"/>
      <c r="F7" s="337"/>
      <c r="G7" s="337"/>
      <c r="H7" s="337"/>
      <c r="I7" s="337"/>
    </row>
    <row r="8" spans="1:9" ht="18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8">
      <c r="A9" s="144"/>
      <c r="B9" s="345" t="s">
        <v>161</v>
      </c>
      <c r="C9" s="346"/>
      <c r="D9" s="346"/>
      <c r="E9" s="346"/>
      <c r="F9" s="346"/>
      <c r="G9" s="346"/>
      <c r="H9" s="346"/>
      <c r="I9" s="347"/>
    </row>
    <row r="10" spans="1:9" ht="15">
      <c r="A10" s="145"/>
      <c r="B10" s="348" t="s">
        <v>93</v>
      </c>
      <c r="C10" s="349"/>
      <c r="D10" s="348" t="s">
        <v>94</v>
      </c>
      <c r="E10" s="349"/>
      <c r="F10" s="348" t="s">
        <v>108</v>
      </c>
      <c r="G10" s="349"/>
      <c r="H10" s="348" t="s">
        <v>109</v>
      </c>
      <c r="I10" s="349"/>
    </row>
    <row r="11" spans="1:9" ht="33.75" customHeight="1">
      <c r="A11" s="86" t="s">
        <v>80</v>
      </c>
      <c r="B11" s="146" t="s">
        <v>63</v>
      </c>
      <c r="C11" s="147" t="s">
        <v>140</v>
      </c>
      <c r="D11" s="146" t="s">
        <v>63</v>
      </c>
      <c r="E11" s="147" t="s">
        <v>140</v>
      </c>
      <c r="F11" s="146" t="s">
        <v>63</v>
      </c>
      <c r="G11" s="147" t="s">
        <v>140</v>
      </c>
      <c r="H11" s="146" t="s">
        <v>63</v>
      </c>
      <c r="I11" s="147" t="s">
        <v>140</v>
      </c>
    </row>
    <row r="12" spans="1:9" ht="15">
      <c r="A12" s="30"/>
      <c r="B12" s="148"/>
      <c r="C12" s="149"/>
      <c r="D12" s="148"/>
      <c r="E12" s="149"/>
      <c r="F12" s="148"/>
      <c r="G12" s="149"/>
      <c r="H12" s="148"/>
      <c r="I12" s="149"/>
    </row>
    <row r="13" spans="1:9" ht="16.5">
      <c r="A13" s="150">
        <v>10001</v>
      </c>
      <c r="B13" s="151">
        <v>210</v>
      </c>
      <c r="C13" s="152">
        <v>1175825</v>
      </c>
      <c r="D13" s="151">
        <v>82</v>
      </c>
      <c r="E13" s="152">
        <v>999154</v>
      </c>
      <c r="F13" s="151">
        <v>143</v>
      </c>
      <c r="G13" s="152">
        <v>3329139</v>
      </c>
      <c r="H13" s="151">
        <v>64</v>
      </c>
      <c r="I13" s="152">
        <v>2149672</v>
      </c>
    </row>
    <row r="14" spans="1:9" ht="16.5">
      <c r="A14" s="150">
        <v>10003</v>
      </c>
      <c r="B14" s="151">
        <v>98</v>
      </c>
      <c r="C14" s="153">
        <v>518757</v>
      </c>
      <c r="D14" s="151">
        <v>51</v>
      </c>
      <c r="E14" s="153">
        <v>534133</v>
      </c>
      <c r="F14" s="151">
        <v>79</v>
      </c>
      <c r="G14" s="153">
        <v>1898775</v>
      </c>
      <c r="H14" s="151">
        <v>53</v>
      </c>
      <c r="I14" s="153">
        <v>1799981</v>
      </c>
    </row>
    <row r="15" spans="1:9" ht="16.5">
      <c r="A15" s="150">
        <v>10004</v>
      </c>
      <c r="B15" s="151">
        <v>76</v>
      </c>
      <c r="C15" s="153">
        <v>562604</v>
      </c>
      <c r="D15" s="151">
        <v>30</v>
      </c>
      <c r="E15" s="153">
        <v>394647</v>
      </c>
      <c r="F15" s="151">
        <v>29</v>
      </c>
      <c r="G15" s="153">
        <v>693642</v>
      </c>
      <c r="H15" s="151">
        <v>26</v>
      </c>
      <c r="I15" s="153">
        <v>886993</v>
      </c>
    </row>
    <row r="16" spans="1:9" ht="16.5">
      <c r="A16" s="150">
        <v>10005</v>
      </c>
      <c r="B16" s="151">
        <v>51</v>
      </c>
      <c r="C16" s="153">
        <v>356791</v>
      </c>
      <c r="D16" s="151">
        <v>22</v>
      </c>
      <c r="E16" s="153">
        <v>284593</v>
      </c>
      <c r="F16" s="151">
        <v>39</v>
      </c>
      <c r="G16" s="153">
        <v>871436</v>
      </c>
      <c r="H16" s="151">
        <v>16</v>
      </c>
      <c r="I16" s="153">
        <v>555663</v>
      </c>
    </row>
    <row r="17" spans="1:9" ht="16.5">
      <c r="A17" s="150">
        <v>10010</v>
      </c>
      <c r="B17" s="151">
        <v>120</v>
      </c>
      <c r="C17" s="153">
        <v>759591</v>
      </c>
      <c r="D17" s="151">
        <v>54</v>
      </c>
      <c r="E17" s="153">
        <v>693319</v>
      </c>
      <c r="F17" s="151">
        <v>95</v>
      </c>
      <c r="G17" s="153">
        <v>2218457</v>
      </c>
      <c r="H17" s="151">
        <v>49</v>
      </c>
      <c r="I17" s="153">
        <v>1642743</v>
      </c>
    </row>
    <row r="18" spans="1:9" ht="16.5">
      <c r="A18" s="150">
        <v>10011</v>
      </c>
      <c r="B18" s="151">
        <v>126</v>
      </c>
      <c r="C18" s="153">
        <v>604110</v>
      </c>
      <c r="D18" s="151">
        <v>53</v>
      </c>
      <c r="E18" s="153">
        <v>549728</v>
      </c>
      <c r="F18" s="151">
        <v>69</v>
      </c>
      <c r="G18" s="153">
        <v>1554106</v>
      </c>
      <c r="H18" s="151">
        <v>34</v>
      </c>
      <c r="I18" s="153">
        <v>1154133</v>
      </c>
    </row>
    <row r="19" spans="1:9" ht="16.5">
      <c r="A19" s="150">
        <v>10012</v>
      </c>
      <c r="B19" s="151">
        <v>131</v>
      </c>
      <c r="C19" s="153">
        <v>712932</v>
      </c>
      <c r="D19" s="151">
        <v>60</v>
      </c>
      <c r="E19" s="153">
        <v>623214</v>
      </c>
      <c r="F19" s="151">
        <v>73</v>
      </c>
      <c r="G19" s="153">
        <v>1731171</v>
      </c>
      <c r="H19" s="151">
        <v>68</v>
      </c>
      <c r="I19" s="153">
        <v>2287955</v>
      </c>
    </row>
    <row r="20" spans="1:9" ht="16.5">
      <c r="A20" s="150">
        <v>10013</v>
      </c>
      <c r="B20" s="151">
        <v>114</v>
      </c>
      <c r="C20" s="153">
        <v>593054</v>
      </c>
      <c r="D20" s="151">
        <v>39</v>
      </c>
      <c r="E20" s="153">
        <v>381347</v>
      </c>
      <c r="F20" s="151">
        <v>81</v>
      </c>
      <c r="G20" s="153">
        <v>1758252</v>
      </c>
      <c r="H20" s="151">
        <v>28</v>
      </c>
      <c r="I20" s="153">
        <v>965329</v>
      </c>
    </row>
    <row r="21" spans="1:9" ht="16.5">
      <c r="A21" s="150">
        <v>10014</v>
      </c>
      <c r="B21" s="151">
        <v>75</v>
      </c>
      <c r="C21" s="153">
        <v>483394</v>
      </c>
      <c r="D21" s="151">
        <v>25</v>
      </c>
      <c r="E21" s="153">
        <v>285400</v>
      </c>
      <c r="F21" s="151">
        <v>47</v>
      </c>
      <c r="G21" s="153">
        <v>1159503</v>
      </c>
      <c r="H21" s="151">
        <v>20</v>
      </c>
      <c r="I21" s="153">
        <v>677545</v>
      </c>
    </row>
    <row r="22" spans="1:9" ht="16.5">
      <c r="A22" s="150">
        <v>10016</v>
      </c>
      <c r="B22" s="151">
        <v>172</v>
      </c>
      <c r="C22" s="153">
        <v>1041398</v>
      </c>
      <c r="D22" s="151">
        <v>63</v>
      </c>
      <c r="E22" s="153">
        <v>812854</v>
      </c>
      <c r="F22" s="151">
        <v>114</v>
      </c>
      <c r="G22" s="153">
        <v>2659046</v>
      </c>
      <c r="H22" s="151">
        <v>70</v>
      </c>
      <c r="I22" s="153">
        <v>2335777</v>
      </c>
    </row>
    <row r="23" spans="1:9" ht="16.5">
      <c r="A23" s="150">
        <v>10017</v>
      </c>
      <c r="B23" s="151">
        <v>207</v>
      </c>
      <c r="C23" s="153">
        <v>1376353</v>
      </c>
      <c r="D23" s="151">
        <v>106</v>
      </c>
      <c r="E23" s="153">
        <v>1349608</v>
      </c>
      <c r="F23" s="151">
        <v>161</v>
      </c>
      <c r="G23" s="153">
        <v>3721728</v>
      </c>
      <c r="H23" s="151">
        <v>99</v>
      </c>
      <c r="I23" s="153">
        <v>3355506</v>
      </c>
    </row>
    <row r="24" spans="1:9" ht="16.5">
      <c r="A24" s="150">
        <v>10018</v>
      </c>
      <c r="B24" s="151">
        <v>232</v>
      </c>
      <c r="C24" s="153">
        <v>1524691</v>
      </c>
      <c r="D24" s="151">
        <v>108</v>
      </c>
      <c r="E24" s="153">
        <v>1348709</v>
      </c>
      <c r="F24" s="151">
        <v>157</v>
      </c>
      <c r="G24" s="153">
        <v>3640295</v>
      </c>
      <c r="H24" s="151">
        <v>67</v>
      </c>
      <c r="I24" s="153">
        <v>2294094</v>
      </c>
    </row>
    <row r="25" spans="1:9" ht="16.5">
      <c r="A25" s="150">
        <v>10019</v>
      </c>
      <c r="B25" s="151">
        <v>197</v>
      </c>
      <c r="C25" s="153">
        <v>1139642</v>
      </c>
      <c r="D25" s="151">
        <v>93</v>
      </c>
      <c r="E25" s="153">
        <v>816102</v>
      </c>
      <c r="F25" s="151">
        <v>143</v>
      </c>
      <c r="G25" s="153">
        <v>3270944</v>
      </c>
      <c r="H25" s="151">
        <v>83</v>
      </c>
      <c r="I25" s="153">
        <v>2826682</v>
      </c>
    </row>
    <row r="26" spans="1:9" ht="16.5">
      <c r="A26" s="150">
        <v>10021</v>
      </c>
      <c r="B26" s="151">
        <v>50</v>
      </c>
      <c r="C26" s="153">
        <v>274534</v>
      </c>
      <c r="D26" s="151">
        <v>15</v>
      </c>
      <c r="E26" s="153">
        <v>134419</v>
      </c>
      <c r="F26" s="151">
        <v>24</v>
      </c>
      <c r="G26" s="153">
        <v>568938</v>
      </c>
      <c r="H26" s="151">
        <v>30</v>
      </c>
      <c r="I26" s="153">
        <v>1020303</v>
      </c>
    </row>
    <row r="27" spans="1:9" ht="16.5">
      <c r="A27" s="150">
        <v>10022</v>
      </c>
      <c r="B27" s="151">
        <v>313</v>
      </c>
      <c r="C27" s="153">
        <v>2009145</v>
      </c>
      <c r="D27" s="151">
        <v>145</v>
      </c>
      <c r="E27" s="153">
        <v>1650825</v>
      </c>
      <c r="F27" s="151">
        <v>225</v>
      </c>
      <c r="G27" s="153">
        <v>5177407</v>
      </c>
      <c r="H27" s="151">
        <v>131</v>
      </c>
      <c r="I27" s="153">
        <v>4412961</v>
      </c>
    </row>
    <row r="28" spans="1:9" ht="16.5">
      <c r="A28" s="150">
        <v>10023</v>
      </c>
      <c r="B28" s="151">
        <v>57</v>
      </c>
      <c r="C28" s="153">
        <v>338454</v>
      </c>
      <c r="D28" s="151">
        <v>18</v>
      </c>
      <c r="E28" s="153">
        <v>189419</v>
      </c>
      <c r="F28" s="151">
        <v>29</v>
      </c>
      <c r="G28" s="153">
        <v>691449</v>
      </c>
      <c r="H28" s="151">
        <v>18</v>
      </c>
      <c r="I28" s="153">
        <v>598137</v>
      </c>
    </row>
    <row r="29" spans="1:9" ht="16.5">
      <c r="A29" s="150">
        <v>10028</v>
      </c>
      <c r="B29" s="151">
        <v>37</v>
      </c>
      <c r="C29" s="153">
        <v>149733</v>
      </c>
      <c r="D29" s="151">
        <v>16</v>
      </c>
      <c r="E29" s="153">
        <v>193382</v>
      </c>
      <c r="F29" s="151">
        <v>22</v>
      </c>
      <c r="G29" s="153">
        <v>525557</v>
      </c>
      <c r="H29" s="151">
        <v>15</v>
      </c>
      <c r="I29" s="153">
        <v>495184</v>
      </c>
    </row>
    <row r="30" spans="1:9" ht="16.5">
      <c r="A30" s="150">
        <v>10036</v>
      </c>
      <c r="B30" s="151">
        <v>156</v>
      </c>
      <c r="C30" s="153">
        <v>998858</v>
      </c>
      <c r="D30" s="151">
        <v>72</v>
      </c>
      <c r="E30" s="153">
        <v>735572</v>
      </c>
      <c r="F30" s="151">
        <v>125</v>
      </c>
      <c r="G30" s="153">
        <v>2834174</v>
      </c>
      <c r="H30" s="151">
        <v>54</v>
      </c>
      <c r="I30" s="153">
        <v>1821803</v>
      </c>
    </row>
    <row r="31" spans="1:9" ht="16.5">
      <c r="A31" s="150">
        <v>10038</v>
      </c>
      <c r="B31" s="151">
        <v>49</v>
      </c>
      <c r="C31" s="153">
        <v>280202</v>
      </c>
      <c r="D31" s="151">
        <v>11</v>
      </c>
      <c r="E31" s="153">
        <v>173530</v>
      </c>
      <c r="F31" s="151">
        <v>24</v>
      </c>
      <c r="G31" s="153">
        <v>578420</v>
      </c>
      <c r="H31" s="151">
        <v>15</v>
      </c>
      <c r="I31" s="153">
        <v>512611</v>
      </c>
    </row>
    <row r="32" spans="1:9" ht="16.5">
      <c r="A32" s="154">
        <v>10065</v>
      </c>
      <c r="B32" s="155">
        <v>47</v>
      </c>
      <c r="C32" s="156">
        <v>220506</v>
      </c>
      <c r="D32" s="155">
        <v>26</v>
      </c>
      <c r="E32" s="156">
        <v>215810</v>
      </c>
      <c r="F32" s="155">
        <v>45</v>
      </c>
      <c r="G32" s="156">
        <v>1029785</v>
      </c>
      <c r="H32" s="155">
        <v>21</v>
      </c>
      <c r="I32" s="156">
        <v>740307</v>
      </c>
    </row>
    <row r="33" spans="1:9" ht="16.5">
      <c r="A33" s="214"/>
      <c r="B33" s="215"/>
      <c r="C33" s="159"/>
      <c r="D33" s="215"/>
      <c r="E33" s="159"/>
      <c r="F33" s="215"/>
      <c r="G33" s="159"/>
      <c r="H33" s="215"/>
      <c r="I33" s="159"/>
    </row>
    <row r="35" spans="1:9" ht="18">
      <c r="A35" s="144"/>
      <c r="B35" s="345" t="s">
        <v>161</v>
      </c>
      <c r="C35" s="346"/>
      <c r="D35" s="346"/>
      <c r="E35" s="346"/>
      <c r="F35" s="346"/>
      <c r="G35" s="347"/>
      <c r="H35" s="161"/>
      <c r="I35" s="162"/>
    </row>
    <row r="36" spans="1:9" ht="15">
      <c r="A36" s="145"/>
      <c r="B36" s="348" t="s">
        <v>110</v>
      </c>
      <c r="C36" s="349"/>
      <c r="D36" s="348" t="s">
        <v>98</v>
      </c>
      <c r="E36" s="349"/>
      <c r="F36" s="348" t="s">
        <v>99</v>
      </c>
      <c r="G36" s="349"/>
      <c r="H36" s="359"/>
      <c r="I36" s="359"/>
    </row>
    <row r="37" spans="1:9" ht="30">
      <c r="A37" s="86" t="s">
        <v>80</v>
      </c>
      <c r="B37" s="146" t="s">
        <v>63</v>
      </c>
      <c r="C37" s="147" t="s">
        <v>140</v>
      </c>
      <c r="D37" s="146" t="s">
        <v>63</v>
      </c>
      <c r="E37" s="147" t="s">
        <v>140</v>
      </c>
      <c r="F37" s="146" t="s">
        <v>63</v>
      </c>
      <c r="G37" s="147" t="s">
        <v>140</v>
      </c>
      <c r="H37" s="164"/>
      <c r="I37" s="164"/>
    </row>
    <row r="38" spans="1:9" ht="15">
      <c r="A38" s="30"/>
      <c r="B38" s="148"/>
      <c r="C38" s="149"/>
      <c r="D38" s="148"/>
      <c r="E38" s="149"/>
      <c r="F38" s="148"/>
      <c r="G38" s="149"/>
      <c r="H38" s="148"/>
      <c r="I38" s="157"/>
    </row>
    <row r="39" spans="1:9" ht="16.5">
      <c r="A39" s="150">
        <v>10001</v>
      </c>
      <c r="B39" s="151">
        <v>107</v>
      </c>
      <c r="C39" s="152">
        <v>6005352</v>
      </c>
      <c r="D39" s="151">
        <v>115</v>
      </c>
      <c r="E39" s="152">
        <v>35367044</v>
      </c>
      <c r="F39" s="151">
        <f aca="true" t="shared" si="0" ref="F39:F58">B13+D13+F13+H13+B39+D39</f>
        <v>721</v>
      </c>
      <c r="G39" s="152">
        <f>C13+E13+G13+I13+C39+E39</f>
        <v>49026186</v>
      </c>
      <c r="H39" s="151"/>
      <c r="I39" s="158"/>
    </row>
    <row r="40" spans="1:9" ht="16.5">
      <c r="A40" s="150">
        <v>10003</v>
      </c>
      <c r="B40" s="151">
        <v>65</v>
      </c>
      <c r="C40" s="153">
        <v>3430814</v>
      </c>
      <c r="D40" s="151">
        <v>48</v>
      </c>
      <c r="E40" s="153">
        <v>10467473</v>
      </c>
      <c r="F40" s="151">
        <f>B14+D14+F14+H14+B40+D40</f>
        <v>394</v>
      </c>
      <c r="G40" s="153">
        <f aca="true" t="shared" si="1" ref="G40:G58">C14+E14+G14+I14+C40+E40</f>
        <v>18649933</v>
      </c>
      <c r="H40" s="151"/>
      <c r="I40" s="159"/>
    </row>
    <row r="41" spans="1:9" ht="16.5">
      <c r="A41" s="150">
        <v>10004</v>
      </c>
      <c r="B41" s="151">
        <v>32</v>
      </c>
      <c r="C41" s="153">
        <v>1772636</v>
      </c>
      <c r="D41" s="151">
        <v>21</v>
      </c>
      <c r="E41" s="153">
        <v>5114464</v>
      </c>
      <c r="F41" s="151">
        <f t="shared" si="0"/>
        <v>214</v>
      </c>
      <c r="G41" s="153">
        <f t="shared" si="1"/>
        <v>9424986</v>
      </c>
      <c r="H41" s="151"/>
      <c r="I41" s="159"/>
    </row>
    <row r="42" spans="1:9" ht="16.5">
      <c r="A42" s="150">
        <v>10005</v>
      </c>
      <c r="B42" s="151">
        <v>41</v>
      </c>
      <c r="C42" s="153">
        <v>2236100</v>
      </c>
      <c r="D42" s="151">
        <v>30</v>
      </c>
      <c r="E42" s="153">
        <v>9610026</v>
      </c>
      <c r="F42" s="151">
        <f t="shared" si="0"/>
        <v>199</v>
      </c>
      <c r="G42" s="153">
        <f t="shared" si="1"/>
        <v>13914609</v>
      </c>
      <c r="H42" s="151"/>
      <c r="I42" s="159"/>
    </row>
    <row r="43" spans="1:9" ht="16.5">
      <c r="A43" s="150">
        <v>10010</v>
      </c>
      <c r="B43" s="151">
        <v>74</v>
      </c>
      <c r="C43" s="153">
        <v>4144858</v>
      </c>
      <c r="D43" s="151">
        <v>40</v>
      </c>
      <c r="E43" s="153">
        <v>15014544</v>
      </c>
      <c r="F43" s="151">
        <f t="shared" si="0"/>
        <v>432</v>
      </c>
      <c r="G43" s="153">
        <f t="shared" si="1"/>
        <v>24473512</v>
      </c>
      <c r="H43" s="151"/>
      <c r="I43" s="159"/>
    </row>
    <row r="44" spans="1:9" ht="16.5">
      <c r="A44" s="150">
        <v>10011</v>
      </c>
      <c r="B44" s="151">
        <v>82</v>
      </c>
      <c r="C44" s="153">
        <v>4445000</v>
      </c>
      <c r="D44" s="151">
        <v>65</v>
      </c>
      <c r="E44" s="153">
        <v>12994348</v>
      </c>
      <c r="F44" s="151">
        <f t="shared" si="0"/>
        <v>429</v>
      </c>
      <c r="G44" s="153">
        <f t="shared" si="1"/>
        <v>21301425</v>
      </c>
      <c r="H44" s="151"/>
      <c r="I44" s="159"/>
    </row>
    <row r="45" spans="1:9" ht="16.5">
      <c r="A45" s="150">
        <v>10012</v>
      </c>
      <c r="B45" s="151">
        <v>67</v>
      </c>
      <c r="C45" s="153">
        <v>3627193</v>
      </c>
      <c r="D45" s="151">
        <v>57</v>
      </c>
      <c r="E45" s="153">
        <v>8917257</v>
      </c>
      <c r="F45" s="151">
        <f t="shared" si="0"/>
        <v>456</v>
      </c>
      <c r="G45" s="153">
        <f t="shared" si="1"/>
        <v>17899722</v>
      </c>
      <c r="H45" s="151"/>
      <c r="I45" s="159"/>
    </row>
    <row r="46" spans="1:9" ht="16.5">
      <c r="A46" s="150">
        <v>10013</v>
      </c>
      <c r="B46" s="151">
        <v>62</v>
      </c>
      <c r="C46" s="153">
        <v>3512918</v>
      </c>
      <c r="D46" s="151">
        <v>56</v>
      </c>
      <c r="E46" s="153">
        <v>12557417</v>
      </c>
      <c r="F46" s="151">
        <f t="shared" si="0"/>
        <v>380</v>
      </c>
      <c r="G46" s="153">
        <f t="shared" si="1"/>
        <v>19768317</v>
      </c>
      <c r="H46" s="151"/>
      <c r="I46" s="159"/>
    </row>
    <row r="47" spans="1:9" ht="16.5">
      <c r="A47" s="150">
        <v>10014</v>
      </c>
      <c r="B47" s="151">
        <v>40</v>
      </c>
      <c r="C47" s="153">
        <v>2094044</v>
      </c>
      <c r="D47" s="151">
        <v>45</v>
      </c>
      <c r="E47" s="153">
        <v>11323363</v>
      </c>
      <c r="F47" s="151">
        <f t="shared" si="0"/>
        <v>252</v>
      </c>
      <c r="G47" s="153">
        <f t="shared" si="1"/>
        <v>16023249</v>
      </c>
      <c r="H47" s="151"/>
      <c r="I47" s="159"/>
    </row>
    <row r="48" spans="1:9" ht="16.5">
      <c r="A48" s="150">
        <v>10016</v>
      </c>
      <c r="B48" s="151">
        <v>108</v>
      </c>
      <c r="C48" s="153">
        <v>5835769</v>
      </c>
      <c r="D48" s="151">
        <v>66</v>
      </c>
      <c r="E48" s="153">
        <v>10290923</v>
      </c>
      <c r="F48" s="151">
        <f t="shared" si="0"/>
        <v>593</v>
      </c>
      <c r="G48" s="153">
        <f t="shared" si="1"/>
        <v>22975767</v>
      </c>
      <c r="H48" s="151"/>
      <c r="I48" s="159"/>
    </row>
    <row r="49" spans="1:9" ht="16.5">
      <c r="A49" s="150">
        <v>10017</v>
      </c>
      <c r="B49" s="151">
        <v>155</v>
      </c>
      <c r="C49" s="153">
        <v>8300274</v>
      </c>
      <c r="D49" s="151">
        <v>179</v>
      </c>
      <c r="E49" s="153">
        <v>57333331</v>
      </c>
      <c r="F49" s="151">
        <f t="shared" si="0"/>
        <v>907</v>
      </c>
      <c r="G49" s="153">
        <f t="shared" si="1"/>
        <v>75436800</v>
      </c>
      <c r="H49" s="151"/>
      <c r="I49" s="159"/>
    </row>
    <row r="50" spans="1:9" ht="16.5">
      <c r="A50" s="150">
        <v>10018</v>
      </c>
      <c r="B50" s="151">
        <v>123</v>
      </c>
      <c r="C50" s="153">
        <v>6802602</v>
      </c>
      <c r="D50" s="151">
        <v>87</v>
      </c>
      <c r="E50" s="153">
        <v>21940921</v>
      </c>
      <c r="F50" s="151">
        <f t="shared" si="0"/>
        <v>774</v>
      </c>
      <c r="G50" s="153">
        <f t="shared" si="1"/>
        <v>37551312</v>
      </c>
      <c r="H50" s="151"/>
      <c r="I50" s="159"/>
    </row>
    <row r="51" spans="1:9" ht="16.5">
      <c r="A51" s="150">
        <v>10019</v>
      </c>
      <c r="B51" s="151">
        <v>163</v>
      </c>
      <c r="C51" s="153">
        <v>9064273</v>
      </c>
      <c r="D51" s="151">
        <v>177</v>
      </c>
      <c r="E51" s="153">
        <v>62992735</v>
      </c>
      <c r="F51" s="151">
        <f t="shared" si="0"/>
        <v>856</v>
      </c>
      <c r="G51" s="153">
        <f t="shared" si="1"/>
        <v>80110378</v>
      </c>
      <c r="H51" s="151"/>
      <c r="I51" s="159"/>
    </row>
    <row r="52" spans="1:9" ht="16.5">
      <c r="A52" s="150">
        <v>10021</v>
      </c>
      <c r="B52" s="151">
        <v>48</v>
      </c>
      <c r="C52" s="153">
        <v>2478147</v>
      </c>
      <c r="D52" s="151">
        <v>25</v>
      </c>
      <c r="E52" s="153">
        <v>5019008</v>
      </c>
      <c r="F52" s="151">
        <f t="shared" si="0"/>
        <v>192</v>
      </c>
      <c r="G52" s="153">
        <f t="shared" si="1"/>
        <v>9495349</v>
      </c>
      <c r="H52" s="151"/>
      <c r="I52" s="159"/>
    </row>
    <row r="53" spans="1:9" ht="16.5">
      <c r="A53" s="150">
        <v>10022</v>
      </c>
      <c r="B53" s="151">
        <v>269</v>
      </c>
      <c r="C53" s="153">
        <v>14858697</v>
      </c>
      <c r="D53" s="151">
        <v>250</v>
      </c>
      <c r="E53" s="153">
        <v>72571226</v>
      </c>
      <c r="F53" s="151">
        <f t="shared" si="0"/>
        <v>1333</v>
      </c>
      <c r="G53" s="153">
        <f t="shared" si="1"/>
        <v>100680261</v>
      </c>
      <c r="H53" s="151"/>
      <c r="I53" s="159"/>
    </row>
    <row r="54" spans="1:9" ht="16.5">
      <c r="A54" s="150">
        <v>10023</v>
      </c>
      <c r="B54" s="151">
        <v>26</v>
      </c>
      <c r="C54" s="153">
        <v>1438137</v>
      </c>
      <c r="D54" s="151">
        <v>33</v>
      </c>
      <c r="E54" s="153">
        <v>6393538</v>
      </c>
      <c r="F54" s="151">
        <f t="shared" si="0"/>
        <v>181</v>
      </c>
      <c r="G54" s="153">
        <f t="shared" si="1"/>
        <v>9649134</v>
      </c>
      <c r="H54" s="151"/>
      <c r="I54" s="159"/>
    </row>
    <row r="55" spans="1:9" ht="16.5">
      <c r="A55" s="150">
        <v>10028</v>
      </c>
      <c r="B55" s="151">
        <v>21</v>
      </c>
      <c r="C55" s="153">
        <v>1194344</v>
      </c>
      <c r="D55" s="151">
        <v>12</v>
      </c>
      <c r="E55" s="153">
        <v>1830872</v>
      </c>
      <c r="F55" s="151">
        <f t="shared" si="0"/>
        <v>123</v>
      </c>
      <c r="G55" s="153">
        <f t="shared" si="1"/>
        <v>4389072</v>
      </c>
      <c r="H55" s="151"/>
      <c r="I55" s="159"/>
    </row>
    <row r="56" spans="1:9" ht="16.5">
      <c r="A56" s="150">
        <v>10036</v>
      </c>
      <c r="B56" s="151">
        <v>127</v>
      </c>
      <c r="C56" s="153">
        <v>7013796</v>
      </c>
      <c r="D56" s="151">
        <v>208</v>
      </c>
      <c r="E56" s="153">
        <v>61650933</v>
      </c>
      <c r="F56" s="151">
        <f t="shared" si="0"/>
        <v>742</v>
      </c>
      <c r="G56" s="153">
        <f t="shared" si="1"/>
        <v>75055136</v>
      </c>
      <c r="H56" s="151"/>
      <c r="I56" s="159"/>
    </row>
    <row r="57" spans="1:9" ht="16.5">
      <c r="A57" s="150">
        <v>10038</v>
      </c>
      <c r="B57" s="151">
        <v>24</v>
      </c>
      <c r="C57" s="153">
        <v>1328644</v>
      </c>
      <c r="D57" s="151">
        <v>15</v>
      </c>
      <c r="E57" s="153">
        <v>3347251</v>
      </c>
      <c r="F57" s="151">
        <f t="shared" si="0"/>
        <v>138</v>
      </c>
      <c r="G57" s="153">
        <f t="shared" si="1"/>
        <v>6220658</v>
      </c>
      <c r="H57" s="151"/>
      <c r="I57" s="159"/>
    </row>
    <row r="58" spans="1:9" ht="16.5">
      <c r="A58" s="154">
        <v>10065</v>
      </c>
      <c r="B58" s="155">
        <v>39</v>
      </c>
      <c r="C58" s="156">
        <v>2159712</v>
      </c>
      <c r="D58" s="155">
        <v>36</v>
      </c>
      <c r="E58" s="156">
        <v>6368090</v>
      </c>
      <c r="F58" s="155">
        <f t="shared" si="0"/>
        <v>214</v>
      </c>
      <c r="G58" s="156">
        <f t="shared" si="1"/>
        <v>10734210</v>
      </c>
      <c r="H58" s="151"/>
      <c r="I58" s="159"/>
    </row>
  </sheetData>
  <sheetProtection/>
  <mergeCells count="16">
    <mergeCell ref="B9:I9"/>
    <mergeCell ref="A7:I7"/>
    <mergeCell ref="A6:I6"/>
    <mergeCell ref="A1:I1"/>
    <mergeCell ref="A2:I2"/>
    <mergeCell ref="A4:I4"/>
    <mergeCell ref="A5:I5"/>
    <mergeCell ref="B36:C36"/>
    <mergeCell ref="D36:E36"/>
    <mergeCell ref="F36:G36"/>
    <mergeCell ref="H36:I36"/>
    <mergeCell ref="B35:G35"/>
    <mergeCell ref="B10:C10"/>
    <mergeCell ref="D10:E10"/>
    <mergeCell ref="F10:G10"/>
    <mergeCell ref="H10:I10"/>
  </mergeCells>
  <printOptions horizontalCentered="1"/>
  <pageMargins left="0.7" right="0.7" top="0.75" bottom="0.75" header="0.3" footer="0.3"/>
  <pageSetup fitToHeight="1" fitToWidth="1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3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6.8515625" style="142" customWidth="1"/>
    <col min="2" max="2" width="12.421875" style="142" customWidth="1"/>
    <col min="3" max="3" width="10.57421875" style="142" customWidth="1"/>
    <col min="4" max="4" width="12.421875" style="142" customWidth="1"/>
    <col min="5" max="5" width="10.57421875" style="142" customWidth="1"/>
    <col min="6" max="6" width="12.421875" style="142" customWidth="1"/>
    <col min="7" max="7" width="10.57421875" style="142" customWidth="1"/>
    <col min="8" max="8" width="12.421875" style="142" customWidth="1"/>
    <col min="9" max="9" width="10.57421875" style="142" customWidth="1"/>
    <col min="10" max="16384" width="9.140625" style="142" customWidth="1"/>
  </cols>
  <sheetData>
    <row r="1" spans="1:9" ht="18">
      <c r="A1" s="337" t="s">
        <v>8</v>
      </c>
      <c r="B1" s="337"/>
      <c r="C1" s="337"/>
      <c r="D1" s="337"/>
      <c r="E1" s="337"/>
      <c r="F1" s="337"/>
      <c r="G1" s="337"/>
      <c r="H1" s="337"/>
      <c r="I1" s="337"/>
    </row>
    <row r="2" spans="1:9" ht="18">
      <c r="A2" s="337" t="s">
        <v>195</v>
      </c>
      <c r="B2" s="337"/>
      <c r="C2" s="337"/>
      <c r="D2" s="337"/>
      <c r="E2" s="337"/>
      <c r="F2" s="337"/>
      <c r="G2" s="337"/>
      <c r="H2" s="337"/>
      <c r="I2" s="337"/>
    </row>
    <row r="3" spans="1:3" ht="15">
      <c r="A3" s="123"/>
      <c r="B3" s="123"/>
      <c r="C3" s="123"/>
    </row>
    <row r="4" spans="1:9" ht="18">
      <c r="A4" s="337" t="s">
        <v>133</v>
      </c>
      <c r="B4" s="337"/>
      <c r="C4" s="337"/>
      <c r="D4" s="337"/>
      <c r="E4" s="337"/>
      <c r="F4" s="337"/>
      <c r="G4" s="337"/>
      <c r="H4" s="337"/>
      <c r="I4" s="337"/>
    </row>
    <row r="5" spans="1:9" ht="18">
      <c r="A5" s="337" t="s">
        <v>116</v>
      </c>
      <c r="B5" s="337"/>
      <c r="C5" s="337"/>
      <c r="D5" s="337"/>
      <c r="E5" s="337"/>
      <c r="F5" s="337"/>
      <c r="G5" s="337"/>
      <c r="H5" s="337"/>
      <c r="I5" s="337"/>
    </row>
    <row r="6" spans="1:9" ht="18">
      <c r="A6" s="337" t="s">
        <v>100</v>
      </c>
      <c r="B6" s="337"/>
      <c r="C6" s="337"/>
      <c r="D6" s="337"/>
      <c r="E6" s="337"/>
      <c r="F6" s="337"/>
      <c r="G6" s="337"/>
      <c r="H6" s="337"/>
      <c r="I6" s="337"/>
    </row>
    <row r="7" spans="1:9" ht="18">
      <c r="A7" s="337" t="s">
        <v>145</v>
      </c>
      <c r="B7" s="337"/>
      <c r="C7" s="337"/>
      <c r="D7" s="337"/>
      <c r="E7" s="337"/>
      <c r="F7" s="337"/>
      <c r="G7" s="337"/>
      <c r="H7" s="337"/>
      <c r="I7" s="337"/>
    </row>
    <row r="8" spans="1:9" ht="18">
      <c r="A8" s="337" t="s">
        <v>158</v>
      </c>
      <c r="B8" s="337"/>
      <c r="C8" s="337"/>
      <c r="D8" s="337"/>
      <c r="E8" s="337"/>
      <c r="F8" s="337"/>
      <c r="G8" s="337"/>
      <c r="H8" s="337"/>
      <c r="I8" s="337"/>
    </row>
    <row r="9" spans="1:9" ht="18">
      <c r="A9" s="206"/>
      <c r="B9" s="206"/>
      <c r="C9" s="206"/>
      <c r="D9" s="206"/>
      <c r="E9" s="206"/>
      <c r="F9" s="206"/>
      <c r="G9" s="206"/>
      <c r="H9" s="206"/>
      <c r="I9" s="206"/>
    </row>
    <row r="10" spans="1:9" ht="18">
      <c r="A10" s="144"/>
      <c r="B10" s="345" t="s">
        <v>161</v>
      </c>
      <c r="C10" s="346"/>
      <c r="D10" s="346"/>
      <c r="E10" s="346"/>
      <c r="F10" s="346"/>
      <c r="G10" s="346"/>
      <c r="H10" s="346"/>
      <c r="I10" s="347"/>
    </row>
    <row r="11" spans="1:9" ht="15">
      <c r="A11" s="145"/>
      <c r="B11" s="348" t="s">
        <v>93</v>
      </c>
      <c r="C11" s="349"/>
      <c r="D11" s="348" t="s">
        <v>94</v>
      </c>
      <c r="E11" s="349"/>
      <c r="F11" s="348" t="s">
        <v>108</v>
      </c>
      <c r="G11" s="349"/>
      <c r="H11" s="348" t="s">
        <v>109</v>
      </c>
      <c r="I11" s="349"/>
    </row>
    <row r="12" spans="1:9" ht="33.75" customHeight="1">
      <c r="A12" s="86" t="s">
        <v>80</v>
      </c>
      <c r="B12" s="146" t="s">
        <v>63</v>
      </c>
      <c r="C12" s="147" t="s">
        <v>140</v>
      </c>
      <c r="D12" s="146" t="s">
        <v>63</v>
      </c>
      <c r="E12" s="147" t="s">
        <v>140</v>
      </c>
      <c r="F12" s="146" t="s">
        <v>63</v>
      </c>
      <c r="G12" s="147" t="s">
        <v>140</v>
      </c>
      <c r="H12" s="146" t="s">
        <v>63</v>
      </c>
      <c r="I12" s="147" t="s">
        <v>140</v>
      </c>
    </row>
    <row r="13" spans="1:9" ht="15">
      <c r="A13" s="30"/>
      <c r="B13" s="148"/>
      <c r="C13" s="149"/>
      <c r="D13" s="148"/>
      <c r="E13" s="149"/>
      <c r="F13" s="148"/>
      <c r="G13" s="149"/>
      <c r="H13" s="148"/>
      <c r="I13" s="149"/>
    </row>
    <row r="14" spans="1:9" ht="16.5">
      <c r="A14" s="150">
        <v>10001</v>
      </c>
      <c r="B14" s="151">
        <v>64</v>
      </c>
      <c r="C14" s="152">
        <v>496994</v>
      </c>
      <c r="D14" s="151">
        <v>25</v>
      </c>
      <c r="E14" s="152">
        <v>385093</v>
      </c>
      <c r="F14" s="151">
        <v>44</v>
      </c>
      <c r="G14" s="152">
        <v>1054603</v>
      </c>
      <c r="H14" s="151">
        <v>20</v>
      </c>
      <c r="I14" s="152">
        <v>678096</v>
      </c>
    </row>
    <row r="15" spans="1:9" ht="16.5">
      <c r="A15" s="150">
        <v>10003</v>
      </c>
      <c r="B15" s="151">
        <v>34</v>
      </c>
      <c r="C15" s="153">
        <v>241455</v>
      </c>
      <c r="D15" s="151">
        <v>22</v>
      </c>
      <c r="E15" s="153">
        <v>368880</v>
      </c>
      <c r="F15" s="151">
        <v>35</v>
      </c>
      <c r="G15" s="153">
        <v>841337</v>
      </c>
      <c r="H15" s="151">
        <v>31</v>
      </c>
      <c r="I15" s="153">
        <v>1074362</v>
      </c>
    </row>
    <row r="16" spans="1:9" ht="16.5">
      <c r="A16" s="150">
        <v>10010</v>
      </c>
      <c r="B16" s="151">
        <v>32</v>
      </c>
      <c r="C16" s="153">
        <v>294847</v>
      </c>
      <c r="D16" s="151">
        <v>21</v>
      </c>
      <c r="E16" s="153">
        <v>366882</v>
      </c>
      <c r="F16" s="151">
        <v>34</v>
      </c>
      <c r="G16" s="153">
        <v>820834</v>
      </c>
      <c r="H16" s="151">
        <v>20</v>
      </c>
      <c r="I16" s="153">
        <v>644946</v>
      </c>
    </row>
    <row r="17" spans="1:9" ht="16.5">
      <c r="A17" s="150">
        <v>10011</v>
      </c>
      <c r="B17" s="151">
        <v>49</v>
      </c>
      <c r="C17" s="153">
        <v>415585</v>
      </c>
      <c r="D17" s="151">
        <v>18</v>
      </c>
      <c r="E17" s="153">
        <v>262659</v>
      </c>
      <c r="F17" s="151">
        <v>25</v>
      </c>
      <c r="G17" s="153">
        <v>572192</v>
      </c>
      <c r="H17" s="151">
        <v>18</v>
      </c>
      <c r="I17" s="153">
        <v>615158</v>
      </c>
    </row>
    <row r="18" spans="1:9" ht="16.5">
      <c r="A18" s="150">
        <v>10012</v>
      </c>
      <c r="B18" s="151">
        <v>47</v>
      </c>
      <c r="C18" s="153">
        <v>343025</v>
      </c>
      <c r="D18" s="151">
        <v>20</v>
      </c>
      <c r="E18" s="153">
        <v>329792</v>
      </c>
      <c r="F18" s="151">
        <v>39</v>
      </c>
      <c r="G18" s="153">
        <v>943239</v>
      </c>
      <c r="H18" s="151">
        <v>35</v>
      </c>
      <c r="I18" s="153">
        <v>1193342</v>
      </c>
    </row>
    <row r="19" spans="1:9" ht="16.5">
      <c r="A19" s="150">
        <v>10013</v>
      </c>
      <c r="B19" s="151">
        <v>53</v>
      </c>
      <c r="C19" s="153">
        <v>355914</v>
      </c>
      <c r="D19" s="151">
        <v>14</v>
      </c>
      <c r="E19" s="153">
        <v>208680</v>
      </c>
      <c r="F19" s="151">
        <v>28</v>
      </c>
      <c r="G19" s="153">
        <v>666906</v>
      </c>
      <c r="H19" s="151">
        <v>13</v>
      </c>
      <c r="I19" s="153">
        <v>442557</v>
      </c>
    </row>
    <row r="20" spans="1:9" ht="16.5">
      <c r="A20" s="150">
        <v>10017</v>
      </c>
      <c r="B20" s="151">
        <v>51</v>
      </c>
      <c r="C20" s="153">
        <v>409291</v>
      </c>
      <c r="D20" s="151">
        <v>18</v>
      </c>
      <c r="E20" s="153">
        <v>270973</v>
      </c>
      <c r="F20" s="151">
        <v>36</v>
      </c>
      <c r="G20" s="153">
        <v>868555</v>
      </c>
      <c r="H20" s="151">
        <v>33</v>
      </c>
      <c r="I20" s="153">
        <v>1116928</v>
      </c>
    </row>
    <row r="21" spans="1:9" ht="16.5">
      <c r="A21" s="150">
        <v>10018</v>
      </c>
      <c r="B21" s="151">
        <v>47</v>
      </c>
      <c r="C21" s="153">
        <v>427721</v>
      </c>
      <c r="D21" s="151">
        <v>22</v>
      </c>
      <c r="E21" s="153">
        <v>348884</v>
      </c>
      <c r="F21" s="151">
        <v>39</v>
      </c>
      <c r="G21" s="153">
        <v>926079</v>
      </c>
      <c r="H21" s="151">
        <v>20</v>
      </c>
      <c r="I21" s="153">
        <v>675378</v>
      </c>
    </row>
    <row r="22" spans="1:9" ht="16.5">
      <c r="A22" s="150">
        <v>10019</v>
      </c>
      <c r="B22" s="151">
        <v>54</v>
      </c>
      <c r="C22" s="153">
        <v>463373</v>
      </c>
      <c r="D22" s="151">
        <v>17</v>
      </c>
      <c r="E22" s="153">
        <v>258749</v>
      </c>
      <c r="F22" s="151">
        <v>37</v>
      </c>
      <c r="G22" s="153">
        <v>868597</v>
      </c>
      <c r="H22" s="151">
        <v>28</v>
      </c>
      <c r="I22" s="153">
        <v>956575</v>
      </c>
    </row>
    <row r="23" spans="1:9" ht="16.5">
      <c r="A23" s="150">
        <v>10022</v>
      </c>
      <c r="B23" s="151">
        <v>76</v>
      </c>
      <c r="C23" s="153">
        <v>673706</v>
      </c>
      <c r="D23" s="151">
        <v>31</v>
      </c>
      <c r="E23" s="153">
        <v>523053</v>
      </c>
      <c r="F23" s="151">
        <v>47</v>
      </c>
      <c r="G23" s="153">
        <v>1122891</v>
      </c>
      <c r="H23" s="151">
        <v>34</v>
      </c>
      <c r="I23" s="153">
        <v>1113104</v>
      </c>
    </row>
    <row r="24" spans="1:9" ht="16.5">
      <c r="A24" s="150">
        <v>10023</v>
      </c>
      <c r="B24" s="151">
        <v>26</v>
      </c>
      <c r="C24" s="153">
        <v>262085</v>
      </c>
      <c r="D24" s="151">
        <v>11</v>
      </c>
      <c r="E24" s="153">
        <v>189419</v>
      </c>
      <c r="F24" s="151">
        <v>21</v>
      </c>
      <c r="G24" s="153">
        <v>521471</v>
      </c>
      <c r="H24" s="151">
        <v>13</v>
      </c>
      <c r="I24" s="153">
        <v>430761</v>
      </c>
    </row>
    <row r="25" spans="1:9" ht="16.5">
      <c r="A25" s="154">
        <v>10036</v>
      </c>
      <c r="B25" s="155">
        <v>43</v>
      </c>
      <c r="C25" s="156">
        <v>337452</v>
      </c>
      <c r="D25" s="155">
        <v>22</v>
      </c>
      <c r="E25" s="156">
        <v>342167</v>
      </c>
      <c r="F25" s="155">
        <v>35</v>
      </c>
      <c r="G25" s="156">
        <v>839056</v>
      </c>
      <c r="H25" s="155">
        <v>13</v>
      </c>
      <c r="I25" s="156">
        <v>432695</v>
      </c>
    </row>
    <row r="26" spans="1:9" ht="16.5">
      <c r="A26" s="214"/>
      <c r="B26" s="215"/>
      <c r="C26" s="159"/>
      <c r="D26" s="215"/>
      <c r="E26" s="159"/>
      <c r="F26" s="215"/>
      <c r="G26" s="159"/>
      <c r="H26" s="215"/>
      <c r="I26" s="159"/>
    </row>
    <row r="28" spans="1:9" ht="18">
      <c r="A28" s="144"/>
      <c r="B28" s="345" t="s">
        <v>161</v>
      </c>
      <c r="C28" s="346"/>
      <c r="D28" s="346"/>
      <c r="E28" s="346"/>
      <c r="F28" s="346"/>
      <c r="G28" s="347"/>
      <c r="H28" s="161"/>
      <c r="I28" s="162"/>
    </row>
    <row r="29" spans="1:9" ht="15">
      <c r="A29" s="145"/>
      <c r="B29" s="348" t="s">
        <v>110</v>
      </c>
      <c r="C29" s="349"/>
      <c r="D29" s="348" t="s">
        <v>98</v>
      </c>
      <c r="E29" s="349"/>
      <c r="F29" s="348" t="s">
        <v>99</v>
      </c>
      <c r="G29" s="349"/>
      <c r="H29" s="359"/>
      <c r="I29" s="359"/>
    </row>
    <row r="30" spans="1:9" ht="30">
      <c r="A30" s="86" t="s">
        <v>80</v>
      </c>
      <c r="B30" s="146" t="s">
        <v>63</v>
      </c>
      <c r="C30" s="147" t="s">
        <v>140</v>
      </c>
      <c r="D30" s="146" t="s">
        <v>63</v>
      </c>
      <c r="E30" s="147" t="s">
        <v>140</v>
      </c>
      <c r="F30" s="146" t="s">
        <v>63</v>
      </c>
      <c r="G30" s="147" t="s">
        <v>140</v>
      </c>
      <c r="H30" s="164"/>
      <c r="I30" s="164"/>
    </row>
    <row r="31" spans="1:9" ht="15">
      <c r="A31" s="30"/>
      <c r="B31" s="148"/>
      <c r="C31" s="149"/>
      <c r="D31" s="148"/>
      <c r="E31" s="149"/>
      <c r="F31" s="148"/>
      <c r="G31" s="149"/>
      <c r="H31" s="148"/>
      <c r="I31" s="207"/>
    </row>
    <row r="32" spans="1:9" ht="16.5">
      <c r="A32" s="150">
        <v>10001</v>
      </c>
      <c r="B32" s="151">
        <v>45</v>
      </c>
      <c r="C32" s="152">
        <v>2597626</v>
      </c>
      <c r="D32" s="151">
        <v>74</v>
      </c>
      <c r="E32" s="152">
        <v>26649031</v>
      </c>
      <c r="F32" s="151">
        <f aca="true" t="shared" si="0" ref="F32:F43">B14+D14+F14+H14+B32+D32</f>
        <v>272</v>
      </c>
      <c r="G32" s="152">
        <f aca="true" t="shared" si="1" ref="G32:G43">C14+E14+G14+I14+C32+E32</f>
        <v>31861443</v>
      </c>
      <c r="H32" s="151"/>
      <c r="I32" s="158"/>
    </row>
    <row r="33" spans="1:9" ht="16.5">
      <c r="A33" s="150">
        <v>10003</v>
      </c>
      <c r="B33" s="151">
        <v>31</v>
      </c>
      <c r="C33" s="153">
        <v>1621233</v>
      </c>
      <c r="D33" s="151">
        <v>37</v>
      </c>
      <c r="E33" s="153">
        <v>8612098</v>
      </c>
      <c r="F33" s="151">
        <f t="shared" si="0"/>
        <v>190</v>
      </c>
      <c r="G33" s="153">
        <f t="shared" si="1"/>
        <v>12759365</v>
      </c>
      <c r="H33" s="151"/>
      <c r="I33" s="159"/>
    </row>
    <row r="34" spans="1:9" ht="16.5">
      <c r="A34" s="150">
        <v>10010</v>
      </c>
      <c r="B34" s="151">
        <v>37</v>
      </c>
      <c r="C34" s="153">
        <v>2138141</v>
      </c>
      <c r="D34" s="151">
        <v>24</v>
      </c>
      <c r="E34" s="153">
        <v>12020609</v>
      </c>
      <c r="F34" s="151">
        <f t="shared" si="0"/>
        <v>168</v>
      </c>
      <c r="G34" s="153">
        <f t="shared" si="1"/>
        <v>16286259</v>
      </c>
      <c r="H34" s="151"/>
      <c r="I34" s="159"/>
    </row>
    <row r="35" spans="1:9" ht="16.5">
      <c r="A35" s="150">
        <v>10011</v>
      </c>
      <c r="B35" s="151">
        <v>53</v>
      </c>
      <c r="C35" s="153">
        <v>2945169</v>
      </c>
      <c r="D35" s="151">
        <v>43</v>
      </c>
      <c r="E35" s="153">
        <v>8856436</v>
      </c>
      <c r="F35" s="151">
        <f t="shared" si="0"/>
        <v>206</v>
      </c>
      <c r="G35" s="153">
        <f t="shared" si="1"/>
        <v>13667199</v>
      </c>
      <c r="H35" s="151"/>
      <c r="I35" s="159"/>
    </row>
    <row r="36" spans="1:9" ht="16.5">
      <c r="A36" s="150">
        <v>10012</v>
      </c>
      <c r="B36" s="151">
        <v>49</v>
      </c>
      <c r="C36" s="153">
        <v>2674555</v>
      </c>
      <c r="D36" s="151">
        <v>44</v>
      </c>
      <c r="E36" s="153">
        <v>7069119</v>
      </c>
      <c r="F36" s="151">
        <f t="shared" si="0"/>
        <v>234</v>
      </c>
      <c r="G36" s="153">
        <f t="shared" si="1"/>
        <v>12553072</v>
      </c>
      <c r="H36" s="151"/>
      <c r="I36" s="159"/>
    </row>
    <row r="37" spans="1:9" ht="16.5">
      <c r="A37" s="150">
        <v>10013</v>
      </c>
      <c r="B37" s="151">
        <v>31</v>
      </c>
      <c r="C37" s="153">
        <v>1819019</v>
      </c>
      <c r="D37" s="151">
        <v>38</v>
      </c>
      <c r="E37" s="153">
        <v>8648424</v>
      </c>
      <c r="F37" s="151">
        <f t="shared" si="0"/>
        <v>177</v>
      </c>
      <c r="G37" s="153">
        <f t="shared" si="1"/>
        <v>12141500</v>
      </c>
      <c r="H37" s="151"/>
      <c r="I37" s="159"/>
    </row>
    <row r="38" spans="1:9" ht="16.5">
      <c r="A38" s="150">
        <v>10017</v>
      </c>
      <c r="B38" s="151">
        <v>57</v>
      </c>
      <c r="C38" s="153">
        <v>3155996</v>
      </c>
      <c r="D38" s="151">
        <v>75</v>
      </c>
      <c r="E38" s="153">
        <v>21944179</v>
      </c>
      <c r="F38" s="151">
        <f t="shared" si="0"/>
        <v>270</v>
      </c>
      <c r="G38" s="153">
        <f t="shared" si="1"/>
        <v>27765922</v>
      </c>
      <c r="H38" s="151"/>
      <c r="I38" s="159"/>
    </row>
    <row r="39" spans="1:9" ht="16.5">
      <c r="A39" s="150">
        <v>10018</v>
      </c>
      <c r="B39" s="151">
        <v>43</v>
      </c>
      <c r="C39" s="153">
        <v>2393984</v>
      </c>
      <c r="D39" s="151">
        <v>29</v>
      </c>
      <c r="E39" s="153">
        <v>7062080</v>
      </c>
      <c r="F39" s="151">
        <f t="shared" si="0"/>
        <v>200</v>
      </c>
      <c r="G39" s="153">
        <f t="shared" si="1"/>
        <v>11834126</v>
      </c>
      <c r="H39" s="151"/>
      <c r="I39" s="159"/>
    </row>
    <row r="40" spans="1:9" ht="16.5">
      <c r="A40" s="150">
        <v>10019</v>
      </c>
      <c r="B40" s="151">
        <v>54</v>
      </c>
      <c r="C40" s="153">
        <v>2943462</v>
      </c>
      <c r="D40" s="151">
        <v>72</v>
      </c>
      <c r="E40" s="153">
        <v>30735290</v>
      </c>
      <c r="F40" s="151">
        <f t="shared" si="0"/>
        <v>262</v>
      </c>
      <c r="G40" s="153">
        <f t="shared" si="1"/>
        <v>36226046</v>
      </c>
      <c r="H40" s="151"/>
      <c r="I40" s="159"/>
    </row>
    <row r="41" spans="1:9" ht="16.5">
      <c r="A41" s="150">
        <v>10022</v>
      </c>
      <c r="B41" s="151">
        <v>91</v>
      </c>
      <c r="C41" s="153">
        <v>4990372</v>
      </c>
      <c r="D41" s="151">
        <v>127</v>
      </c>
      <c r="E41" s="153">
        <v>41810700</v>
      </c>
      <c r="F41" s="151">
        <f t="shared" si="0"/>
        <v>406</v>
      </c>
      <c r="G41" s="153">
        <f t="shared" si="1"/>
        <v>50233826</v>
      </c>
      <c r="H41" s="151"/>
      <c r="I41" s="159"/>
    </row>
    <row r="42" spans="1:9" ht="16.5">
      <c r="A42" s="150">
        <v>10023</v>
      </c>
      <c r="B42" s="151">
        <v>17</v>
      </c>
      <c r="C42" s="153">
        <v>935820</v>
      </c>
      <c r="D42" s="151">
        <v>28</v>
      </c>
      <c r="E42" s="153">
        <v>4953917</v>
      </c>
      <c r="F42" s="151">
        <f t="shared" si="0"/>
        <v>116</v>
      </c>
      <c r="G42" s="153">
        <f t="shared" si="1"/>
        <v>7293473</v>
      </c>
      <c r="H42" s="151"/>
      <c r="I42" s="159"/>
    </row>
    <row r="43" spans="1:9" ht="16.5">
      <c r="A43" s="154">
        <v>10036</v>
      </c>
      <c r="B43" s="155">
        <v>45</v>
      </c>
      <c r="C43" s="156">
        <v>2459125</v>
      </c>
      <c r="D43" s="155">
        <v>92</v>
      </c>
      <c r="E43" s="156">
        <v>35215814</v>
      </c>
      <c r="F43" s="155">
        <f t="shared" si="0"/>
        <v>250</v>
      </c>
      <c r="G43" s="156">
        <f t="shared" si="1"/>
        <v>39626309</v>
      </c>
      <c r="H43" s="151"/>
      <c r="I43" s="159"/>
    </row>
  </sheetData>
  <sheetProtection/>
  <mergeCells count="17">
    <mergeCell ref="B28:G28"/>
    <mergeCell ref="B29:C29"/>
    <mergeCell ref="D29:E29"/>
    <mergeCell ref="F29:G29"/>
    <mergeCell ref="H29:I29"/>
    <mergeCell ref="A6:I6"/>
    <mergeCell ref="A8:I8"/>
    <mergeCell ref="A1:I1"/>
    <mergeCell ref="A2:I2"/>
    <mergeCell ref="A4:I4"/>
    <mergeCell ref="A5:I5"/>
    <mergeCell ref="B10:I10"/>
    <mergeCell ref="B11:C11"/>
    <mergeCell ref="D11:E11"/>
    <mergeCell ref="F11:G11"/>
    <mergeCell ref="H11:I11"/>
    <mergeCell ref="A7:I7"/>
  </mergeCells>
  <printOptions/>
  <pageMargins left="0.7" right="0.7" top="0.75" bottom="0.75" header="0.3" footer="0.3"/>
  <pageSetup fitToHeight="1" fitToWidth="1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10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421875" style="1" customWidth="1"/>
    <col min="2" max="2" width="11.7109375" style="5" customWidth="1"/>
    <col min="3" max="3" width="12.28125" style="5" customWidth="1"/>
    <col min="4" max="4" width="13.7109375" style="1" customWidth="1"/>
    <col min="5" max="5" width="4.7109375" style="1" customWidth="1"/>
    <col min="6" max="6" width="11.421875" style="1" customWidth="1"/>
    <col min="7" max="7" width="11.7109375" style="1" customWidth="1"/>
    <col min="8" max="8" width="12.28125" style="1" customWidth="1"/>
    <col min="9" max="9" width="13.71093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343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343"/>
    </row>
    <row r="3" spans="1:6" ht="18">
      <c r="A3" s="103"/>
      <c r="B3" s="103"/>
      <c r="C3" s="103"/>
      <c r="D3" s="103"/>
      <c r="E3" s="103"/>
      <c r="F3" s="103"/>
    </row>
    <row r="4" spans="1:9" ht="18">
      <c r="A4" s="343" t="s">
        <v>135</v>
      </c>
      <c r="B4" s="343"/>
      <c r="C4" s="343"/>
      <c r="D4" s="343"/>
      <c r="E4" s="343"/>
      <c r="F4" s="343"/>
      <c r="G4" s="343"/>
      <c r="H4" s="343"/>
      <c r="I4" s="343"/>
    </row>
    <row r="5" spans="1:9" ht="18">
      <c r="A5" s="343" t="s">
        <v>104</v>
      </c>
      <c r="B5" s="343"/>
      <c r="C5" s="343"/>
      <c r="D5" s="343"/>
      <c r="E5" s="343"/>
      <c r="F5" s="343"/>
      <c r="G5" s="343"/>
      <c r="H5" s="343"/>
      <c r="I5" s="343"/>
    </row>
    <row r="6" spans="1:9" ht="18">
      <c r="A6" s="343" t="s">
        <v>145</v>
      </c>
      <c r="B6" s="343"/>
      <c r="C6" s="343"/>
      <c r="D6" s="343"/>
      <c r="E6" s="343"/>
      <c r="F6" s="343"/>
      <c r="G6" s="343"/>
      <c r="H6" s="343"/>
      <c r="I6" s="343"/>
    </row>
    <row r="7" spans="1:9" ht="18">
      <c r="A7" s="343" t="s">
        <v>146</v>
      </c>
      <c r="B7" s="343"/>
      <c r="C7" s="343"/>
      <c r="D7" s="343"/>
      <c r="E7" s="343"/>
      <c r="F7" s="343"/>
      <c r="G7" s="343"/>
      <c r="H7" s="343"/>
      <c r="I7" s="343"/>
    </row>
    <row r="8" spans="1:5" ht="15.75">
      <c r="A8" s="104"/>
      <c r="B8" s="104"/>
      <c r="C8" s="104"/>
      <c r="D8" s="104"/>
      <c r="E8" s="105"/>
    </row>
    <row r="9" spans="1:9" ht="45" customHeight="1">
      <c r="A9" s="135" t="s">
        <v>80</v>
      </c>
      <c r="B9" s="28" t="s">
        <v>63</v>
      </c>
      <c r="C9" s="136" t="s">
        <v>137</v>
      </c>
      <c r="D9" s="126" t="s">
        <v>156</v>
      </c>
      <c r="E9" s="106"/>
      <c r="F9" s="135" t="s">
        <v>80</v>
      </c>
      <c r="G9" s="28" t="s">
        <v>63</v>
      </c>
      <c r="H9" s="136" t="s">
        <v>137</v>
      </c>
      <c r="I9" s="126" t="s">
        <v>156</v>
      </c>
    </row>
    <row r="10" spans="1:9" ht="14.25" customHeight="1">
      <c r="A10" s="18"/>
      <c r="B10" s="31"/>
      <c r="C10" s="131"/>
      <c r="D10" s="127"/>
      <c r="E10" s="106"/>
      <c r="F10" s="18"/>
      <c r="G10" s="31"/>
      <c r="H10" s="131"/>
      <c r="I10" s="127"/>
    </row>
    <row r="11" spans="1:9" ht="14.25" customHeight="1">
      <c r="A11" s="18" t="s">
        <v>147</v>
      </c>
      <c r="B11" s="31"/>
      <c r="C11" s="137"/>
      <c r="D11" s="127"/>
      <c r="E11" s="293"/>
      <c r="F11" s="30" t="s">
        <v>73</v>
      </c>
      <c r="G11" s="108"/>
      <c r="H11" s="133"/>
      <c r="I11" s="129"/>
    </row>
    <row r="12" spans="1:9" ht="14.25" customHeight="1">
      <c r="A12" s="107">
        <v>10001</v>
      </c>
      <c r="B12" s="108">
        <v>56</v>
      </c>
      <c r="C12" s="132">
        <v>7515496</v>
      </c>
      <c r="D12" s="128">
        <v>34448</v>
      </c>
      <c r="E12" s="106"/>
      <c r="F12" s="107">
        <v>10001</v>
      </c>
      <c r="G12" s="108">
        <v>24</v>
      </c>
      <c r="H12" s="132">
        <v>1473598</v>
      </c>
      <c r="I12" s="128">
        <v>30802</v>
      </c>
    </row>
    <row r="13" spans="1:9" s="121" customFormat="1" ht="14.25" customHeight="1">
      <c r="A13" s="107">
        <v>10002</v>
      </c>
      <c r="B13" s="108">
        <v>16</v>
      </c>
      <c r="C13" s="133">
        <v>336954</v>
      </c>
      <c r="D13" s="129">
        <v>18827</v>
      </c>
      <c r="E13" s="119"/>
      <c r="F13" s="107">
        <v>10011</v>
      </c>
      <c r="G13" s="108">
        <v>20</v>
      </c>
      <c r="H13" s="133">
        <v>1783047</v>
      </c>
      <c r="I13" s="129">
        <v>52325</v>
      </c>
    </row>
    <row r="14" spans="1:9" s="120" customFormat="1" ht="14.25" customHeight="1">
      <c r="A14" s="107">
        <v>10003</v>
      </c>
      <c r="B14" s="108">
        <v>42</v>
      </c>
      <c r="C14" s="133">
        <v>2100754</v>
      </c>
      <c r="D14" s="129">
        <v>33378</v>
      </c>
      <c r="E14" s="119"/>
      <c r="F14" s="107">
        <v>10016</v>
      </c>
      <c r="G14" s="108">
        <v>18</v>
      </c>
      <c r="H14" s="133">
        <v>1081494</v>
      </c>
      <c r="I14" s="129">
        <v>46439</v>
      </c>
    </row>
    <row r="15" spans="1:9" s="120" customFormat="1" ht="14.25" customHeight="1">
      <c r="A15" s="107">
        <v>10004</v>
      </c>
      <c r="B15" s="108">
        <v>36</v>
      </c>
      <c r="C15" s="133">
        <v>3124209</v>
      </c>
      <c r="D15" s="129">
        <v>30305</v>
      </c>
      <c r="E15" s="119"/>
      <c r="F15" s="107">
        <v>10017</v>
      </c>
      <c r="G15" s="108">
        <v>36</v>
      </c>
      <c r="H15" s="133">
        <v>14839734</v>
      </c>
      <c r="I15" s="129">
        <v>36341</v>
      </c>
    </row>
    <row r="16" spans="1:9" s="120" customFormat="1" ht="14.25" customHeight="1">
      <c r="A16" s="107">
        <v>10005</v>
      </c>
      <c r="B16" s="108">
        <v>69</v>
      </c>
      <c r="C16" s="133">
        <v>9044923</v>
      </c>
      <c r="D16" s="129">
        <v>28995</v>
      </c>
      <c r="E16" s="119"/>
      <c r="F16" s="107">
        <v>10018</v>
      </c>
      <c r="G16" s="108">
        <v>17</v>
      </c>
      <c r="H16" s="133">
        <v>5577325</v>
      </c>
      <c r="I16" s="129">
        <v>33386</v>
      </c>
    </row>
    <row r="17" spans="1:9" s="122" customFormat="1" ht="14.25" customHeight="1">
      <c r="A17" s="107">
        <v>10006</v>
      </c>
      <c r="B17" s="108">
        <v>18</v>
      </c>
      <c r="C17" s="133">
        <v>1076917</v>
      </c>
      <c r="D17" s="129">
        <v>29254</v>
      </c>
      <c r="E17" s="119"/>
      <c r="F17" s="107">
        <v>10019</v>
      </c>
      <c r="G17" s="108">
        <v>53</v>
      </c>
      <c r="H17" s="133">
        <v>2162592</v>
      </c>
      <c r="I17" s="129">
        <v>30154</v>
      </c>
    </row>
    <row r="18" spans="1:9" s="120" customFormat="1" ht="14.25" customHeight="1">
      <c r="A18" s="107">
        <v>10007</v>
      </c>
      <c r="B18" s="108">
        <v>15</v>
      </c>
      <c r="C18" s="133">
        <v>861799</v>
      </c>
      <c r="D18" s="129">
        <v>35557</v>
      </c>
      <c r="E18" s="119"/>
      <c r="F18" s="107">
        <v>10022</v>
      </c>
      <c r="G18" s="108">
        <v>65</v>
      </c>
      <c r="H18" s="133">
        <v>3009102</v>
      </c>
      <c r="I18" s="129">
        <v>23812</v>
      </c>
    </row>
    <row r="19" spans="1:9" s="120" customFormat="1" ht="14.25" customHeight="1">
      <c r="A19" s="107">
        <v>10010</v>
      </c>
      <c r="B19" s="108">
        <v>50</v>
      </c>
      <c r="C19" s="133">
        <v>7195064</v>
      </c>
      <c r="D19" s="129">
        <v>25672</v>
      </c>
      <c r="E19" s="119"/>
      <c r="F19" s="107">
        <v>10036</v>
      </c>
      <c r="G19" s="108">
        <v>21</v>
      </c>
      <c r="H19" s="133">
        <v>1495196</v>
      </c>
      <c r="I19" s="129">
        <v>29646</v>
      </c>
    </row>
    <row r="20" spans="1:9" s="120" customFormat="1" ht="14.25" customHeight="1">
      <c r="A20" s="107">
        <v>10011</v>
      </c>
      <c r="B20" s="108">
        <v>30</v>
      </c>
      <c r="C20" s="133">
        <v>1590872</v>
      </c>
      <c r="D20" s="129">
        <v>25334</v>
      </c>
      <c r="E20" s="119"/>
      <c r="F20" s="107">
        <v>10065</v>
      </c>
      <c r="G20" s="108">
        <v>10</v>
      </c>
      <c r="H20" s="133">
        <v>428670</v>
      </c>
      <c r="I20" s="129">
        <v>15616</v>
      </c>
    </row>
    <row r="21" spans="1:9" s="120" customFormat="1" ht="14.25" customHeight="1">
      <c r="A21" s="107">
        <v>10012</v>
      </c>
      <c r="B21" s="108">
        <v>12</v>
      </c>
      <c r="C21" s="133">
        <v>588898</v>
      </c>
      <c r="D21" s="129">
        <v>31932</v>
      </c>
      <c r="E21" s="119"/>
      <c r="F21" s="107"/>
      <c r="G21" s="108"/>
      <c r="H21" s="133"/>
      <c r="I21" s="129"/>
    </row>
    <row r="22" spans="1:9" s="120" customFormat="1" ht="14.25" customHeight="1">
      <c r="A22" s="107">
        <v>10013</v>
      </c>
      <c r="B22" s="108">
        <v>44</v>
      </c>
      <c r="C22" s="133">
        <v>3488776</v>
      </c>
      <c r="D22" s="129">
        <v>45347</v>
      </c>
      <c r="E22" s="119"/>
      <c r="F22" s="18" t="s">
        <v>74</v>
      </c>
      <c r="G22" s="108"/>
      <c r="H22" s="133"/>
      <c r="I22" s="129"/>
    </row>
    <row r="23" spans="1:9" s="120" customFormat="1" ht="14.25" customHeight="1">
      <c r="A23" s="107">
        <v>10014</v>
      </c>
      <c r="B23" s="108">
        <v>19</v>
      </c>
      <c r="C23" s="133">
        <v>928419</v>
      </c>
      <c r="D23" s="129">
        <v>25740</v>
      </c>
      <c r="E23" s="119"/>
      <c r="F23" s="107">
        <v>10001</v>
      </c>
      <c r="G23" s="108">
        <v>298</v>
      </c>
      <c r="H23" s="133">
        <v>13362061</v>
      </c>
      <c r="I23" s="129">
        <v>19553</v>
      </c>
    </row>
    <row r="24" spans="1:9" s="120" customFormat="1" ht="14.25" customHeight="1">
      <c r="A24" s="107">
        <v>10016</v>
      </c>
      <c r="B24" s="108">
        <v>69</v>
      </c>
      <c r="C24" s="133">
        <v>2595554</v>
      </c>
      <c r="D24" s="129">
        <v>32263</v>
      </c>
      <c r="E24" s="119"/>
      <c r="F24" s="107">
        <v>10002</v>
      </c>
      <c r="G24" s="108">
        <v>26</v>
      </c>
      <c r="H24" s="133">
        <v>634154</v>
      </c>
      <c r="I24" s="129">
        <v>12255</v>
      </c>
    </row>
    <row r="25" spans="1:9" s="120" customFormat="1" ht="14.25" customHeight="1">
      <c r="A25" s="107">
        <v>10017</v>
      </c>
      <c r="B25" s="108">
        <v>277</v>
      </c>
      <c r="C25" s="133">
        <v>18418780</v>
      </c>
      <c r="D25" s="129">
        <v>32548</v>
      </c>
      <c r="E25" s="119"/>
      <c r="F25" s="107">
        <v>10003</v>
      </c>
      <c r="G25" s="108">
        <v>182</v>
      </c>
      <c r="H25" s="133">
        <v>5470464</v>
      </c>
      <c r="I25" s="129">
        <v>18516</v>
      </c>
    </row>
    <row r="26" spans="1:9" s="120" customFormat="1" ht="14.25" customHeight="1">
      <c r="A26" s="107">
        <v>10018</v>
      </c>
      <c r="B26" s="108">
        <v>74</v>
      </c>
      <c r="C26" s="133">
        <v>6508357</v>
      </c>
      <c r="D26" s="129">
        <v>37808</v>
      </c>
      <c r="E26" s="119"/>
      <c r="F26" s="107">
        <v>10004</v>
      </c>
      <c r="G26" s="108">
        <v>126</v>
      </c>
      <c r="H26" s="133">
        <v>4556847</v>
      </c>
      <c r="I26" s="129">
        <v>16980</v>
      </c>
    </row>
    <row r="27" spans="1:9" s="120" customFormat="1" ht="14.25" customHeight="1">
      <c r="A27" s="107">
        <v>10019</v>
      </c>
      <c r="B27" s="108">
        <v>234</v>
      </c>
      <c r="C27" s="133">
        <v>26862601</v>
      </c>
      <c r="D27" s="129">
        <v>40891</v>
      </c>
      <c r="E27" s="119"/>
      <c r="F27" s="107">
        <v>10005</v>
      </c>
      <c r="G27" s="108">
        <v>91</v>
      </c>
      <c r="H27" s="133">
        <v>3905367</v>
      </c>
      <c r="I27" s="129">
        <v>23052</v>
      </c>
    </row>
    <row r="28" spans="1:9" s="120" customFormat="1" ht="14.25" customHeight="1">
      <c r="A28" s="107">
        <v>10020</v>
      </c>
      <c r="B28" s="108">
        <v>59</v>
      </c>
      <c r="C28" s="133">
        <v>7242020</v>
      </c>
      <c r="D28" s="129">
        <v>59340</v>
      </c>
      <c r="E28" s="119"/>
      <c r="F28" s="107">
        <v>10006</v>
      </c>
      <c r="G28" s="108">
        <v>58</v>
      </c>
      <c r="H28" s="133">
        <v>2698603</v>
      </c>
      <c r="I28" s="129">
        <v>14857</v>
      </c>
    </row>
    <row r="29" spans="1:9" s="120" customFormat="1" ht="14.25" customHeight="1">
      <c r="A29" s="107">
        <v>10021</v>
      </c>
      <c r="B29" s="108">
        <v>13</v>
      </c>
      <c r="C29" s="133">
        <v>671784</v>
      </c>
      <c r="D29" s="129">
        <v>50633</v>
      </c>
      <c r="E29" s="119"/>
      <c r="F29" s="107">
        <v>10007</v>
      </c>
      <c r="G29" s="108">
        <v>49</v>
      </c>
      <c r="H29" s="133">
        <v>1836196</v>
      </c>
      <c r="I29" s="129">
        <v>21675</v>
      </c>
    </row>
    <row r="30" spans="1:9" s="120" customFormat="1" ht="14.25" customHeight="1">
      <c r="A30" s="107">
        <v>10022</v>
      </c>
      <c r="B30" s="108">
        <v>495</v>
      </c>
      <c r="C30" s="133">
        <v>30016330</v>
      </c>
      <c r="D30" s="129">
        <v>30989</v>
      </c>
      <c r="E30" s="119"/>
      <c r="F30" s="107">
        <v>10010</v>
      </c>
      <c r="G30" s="108">
        <v>196</v>
      </c>
      <c r="H30" s="133">
        <v>6983828</v>
      </c>
      <c r="I30" s="129">
        <v>20752</v>
      </c>
    </row>
    <row r="31" spans="1:9" s="120" customFormat="1" ht="14.25" customHeight="1">
      <c r="A31" s="107">
        <v>10023</v>
      </c>
      <c r="B31" s="108">
        <v>17</v>
      </c>
      <c r="C31" s="133">
        <v>1053862</v>
      </c>
      <c r="D31" s="129">
        <v>45040</v>
      </c>
      <c r="E31" s="119"/>
      <c r="F31" s="107">
        <v>10011</v>
      </c>
      <c r="G31" s="108">
        <v>179</v>
      </c>
      <c r="H31" s="133">
        <v>5607908</v>
      </c>
      <c r="I31" s="129">
        <v>14548</v>
      </c>
    </row>
    <row r="32" spans="1:9" s="120" customFormat="1" ht="14.25" customHeight="1">
      <c r="A32" s="107">
        <v>10024</v>
      </c>
      <c r="B32" s="108">
        <v>11</v>
      </c>
      <c r="C32" s="133">
        <v>663274</v>
      </c>
      <c r="D32" s="129">
        <v>40798</v>
      </c>
      <c r="E32" s="119"/>
      <c r="F32" s="107">
        <v>10012</v>
      </c>
      <c r="G32" s="108">
        <v>146</v>
      </c>
      <c r="H32" s="133">
        <v>3278273</v>
      </c>
      <c r="I32" s="129">
        <v>13210</v>
      </c>
    </row>
    <row r="33" spans="1:9" s="120" customFormat="1" ht="14.25" customHeight="1">
      <c r="A33" s="107">
        <v>10028</v>
      </c>
      <c r="B33" s="108">
        <v>12</v>
      </c>
      <c r="C33" s="133">
        <v>519814</v>
      </c>
      <c r="D33" s="129">
        <v>35721</v>
      </c>
      <c r="E33" s="119"/>
      <c r="F33" s="107">
        <v>10013</v>
      </c>
      <c r="G33" s="108">
        <v>140</v>
      </c>
      <c r="H33" s="133">
        <v>6372898</v>
      </c>
      <c r="I33" s="129">
        <v>21465</v>
      </c>
    </row>
    <row r="34" spans="1:9" s="120" customFormat="1" ht="14.25" customHeight="1">
      <c r="A34" s="107">
        <v>10036</v>
      </c>
      <c r="B34" s="108">
        <v>140</v>
      </c>
      <c r="C34" s="133">
        <v>11623484</v>
      </c>
      <c r="D34" s="129">
        <v>43431</v>
      </c>
      <c r="E34" s="119"/>
      <c r="F34" s="107">
        <v>10014</v>
      </c>
      <c r="G34" s="108">
        <v>100</v>
      </c>
      <c r="H34" s="133">
        <v>6446216</v>
      </c>
      <c r="I34" s="129">
        <v>24947</v>
      </c>
    </row>
    <row r="35" spans="1:9" s="120" customFormat="1" ht="14.25" customHeight="1">
      <c r="A35" s="107">
        <v>10038</v>
      </c>
      <c r="B35" s="108">
        <v>32</v>
      </c>
      <c r="C35" s="133">
        <v>2468131</v>
      </c>
      <c r="D35" s="129">
        <v>31055</v>
      </c>
      <c r="E35" s="119"/>
      <c r="F35" s="107">
        <v>10016</v>
      </c>
      <c r="G35" s="108">
        <v>277</v>
      </c>
      <c r="H35" s="133">
        <v>10295074</v>
      </c>
      <c r="I35" s="129">
        <v>21583</v>
      </c>
    </row>
    <row r="36" spans="1:9" s="120" customFormat="1" ht="14.25" customHeight="1">
      <c r="A36" s="107">
        <v>10065</v>
      </c>
      <c r="B36" s="108">
        <v>29</v>
      </c>
      <c r="C36" s="133">
        <v>1290993</v>
      </c>
      <c r="D36" s="129">
        <v>35617</v>
      </c>
      <c r="E36" s="119"/>
      <c r="F36" s="107">
        <v>10017</v>
      </c>
      <c r="G36" s="108">
        <v>370</v>
      </c>
      <c r="H36" s="133">
        <v>25617182</v>
      </c>
      <c r="I36" s="129">
        <v>24941</v>
      </c>
    </row>
    <row r="37" spans="1:9" s="120" customFormat="1" ht="14.25" customHeight="1">
      <c r="A37" s="107">
        <v>10104</v>
      </c>
      <c r="B37" s="108">
        <v>10</v>
      </c>
      <c r="C37" s="133">
        <v>3152647</v>
      </c>
      <c r="D37" s="129">
        <v>117925</v>
      </c>
      <c r="E37" s="119"/>
      <c r="F37" s="107">
        <v>10018</v>
      </c>
      <c r="G37" s="108">
        <v>280</v>
      </c>
      <c r="H37" s="133">
        <v>10447666</v>
      </c>
      <c r="I37" s="129">
        <v>20021</v>
      </c>
    </row>
    <row r="38" spans="1:9" s="120" customFormat="1" ht="14.25" customHeight="1">
      <c r="A38" s="107">
        <v>10105</v>
      </c>
      <c r="B38" s="108">
        <v>18</v>
      </c>
      <c r="C38" s="133">
        <v>4136374</v>
      </c>
      <c r="D38" s="129">
        <v>110246</v>
      </c>
      <c r="E38" s="119"/>
      <c r="F38" s="107">
        <v>10019</v>
      </c>
      <c r="G38" s="108">
        <v>345</v>
      </c>
      <c r="H38" s="133">
        <v>29292692</v>
      </c>
      <c r="I38" s="129">
        <v>24429</v>
      </c>
    </row>
    <row r="39" spans="1:9" s="120" customFormat="1" ht="14.25" customHeight="1">
      <c r="A39" s="107">
        <v>10106</v>
      </c>
      <c r="B39" s="108">
        <v>12</v>
      </c>
      <c r="C39" s="133">
        <v>579127</v>
      </c>
      <c r="D39" s="129">
        <v>40486</v>
      </c>
      <c r="E39" s="119"/>
      <c r="F39" s="107">
        <v>10020</v>
      </c>
      <c r="G39" s="108">
        <v>60</v>
      </c>
      <c r="H39" s="133">
        <v>8246727</v>
      </c>
      <c r="I39" s="129">
        <v>44831</v>
      </c>
    </row>
    <row r="40" spans="1:9" s="120" customFormat="1" ht="14.25" customHeight="1">
      <c r="A40" s="107">
        <v>10111</v>
      </c>
      <c r="B40" s="108">
        <v>12</v>
      </c>
      <c r="C40" s="133">
        <v>1975642</v>
      </c>
      <c r="D40" s="129">
        <v>65544</v>
      </c>
      <c r="E40" s="119"/>
      <c r="F40" s="107">
        <v>10021</v>
      </c>
      <c r="G40" s="108">
        <v>58</v>
      </c>
      <c r="H40" s="133">
        <v>1547685</v>
      </c>
      <c r="I40" s="129">
        <v>21678</v>
      </c>
    </row>
    <row r="41" spans="1:9" s="120" customFormat="1" ht="14.25" customHeight="1">
      <c r="A41" s="107">
        <v>10151</v>
      </c>
      <c r="B41" s="108">
        <v>10</v>
      </c>
      <c r="C41" s="133">
        <v>269756</v>
      </c>
      <c r="D41" s="129">
        <v>22639</v>
      </c>
      <c r="E41" s="119"/>
      <c r="F41" s="107">
        <v>10022</v>
      </c>
      <c r="G41" s="108">
        <v>385</v>
      </c>
      <c r="H41" s="133">
        <v>27548252</v>
      </c>
      <c r="I41" s="129">
        <v>24724</v>
      </c>
    </row>
    <row r="42" spans="1:9" s="120" customFormat="1" ht="14.25" customHeight="1">
      <c r="A42" s="107">
        <v>10152</v>
      </c>
      <c r="B42" s="108">
        <v>14</v>
      </c>
      <c r="C42" s="133">
        <v>2544855</v>
      </c>
      <c r="D42" s="129">
        <v>99452</v>
      </c>
      <c r="E42" s="119"/>
      <c r="F42" s="107">
        <v>10023</v>
      </c>
      <c r="G42" s="108">
        <v>64</v>
      </c>
      <c r="H42" s="133">
        <v>1437727</v>
      </c>
      <c r="I42" s="129">
        <v>13974</v>
      </c>
    </row>
    <row r="43" spans="1:9" s="120" customFormat="1" ht="14.25" customHeight="1">
      <c r="A43" s="107">
        <v>10153</v>
      </c>
      <c r="B43" s="108">
        <v>17</v>
      </c>
      <c r="C43" s="133">
        <v>3199066</v>
      </c>
      <c r="D43" s="129">
        <v>103795</v>
      </c>
      <c r="E43" s="119"/>
      <c r="F43" s="107">
        <v>10024</v>
      </c>
      <c r="G43" s="108">
        <v>37</v>
      </c>
      <c r="H43" s="133">
        <v>1181756</v>
      </c>
      <c r="I43" s="129">
        <v>18097</v>
      </c>
    </row>
    <row r="44" spans="1:9" s="120" customFormat="1" ht="14.25" customHeight="1">
      <c r="A44" s="107">
        <v>10165</v>
      </c>
      <c r="B44" s="108">
        <v>14</v>
      </c>
      <c r="C44" s="133">
        <v>582778</v>
      </c>
      <c r="D44" s="129">
        <v>24125</v>
      </c>
      <c r="E44" s="119"/>
      <c r="F44" s="107">
        <v>10025</v>
      </c>
      <c r="G44" s="108">
        <v>15</v>
      </c>
      <c r="H44" s="133">
        <v>362651</v>
      </c>
      <c r="I44" s="129">
        <v>18337</v>
      </c>
    </row>
    <row r="45" spans="1:9" s="120" customFormat="1" ht="14.25" customHeight="1">
      <c r="A45" s="107">
        <v>10166</v>
      </c>
      <c r="B45" s="108">
        <v>12</v>
      </c>
      <c r="C45" s="133">
        <v>1404288</v>
      </c>
      <c r="D45" s="129">
        <v>77821</v>
      </c>
      <c r="E45" s="119"/>
      <c r="F45" s="107">
        <v>10028</v>
      </c>
      <c r="G45" s="108">
        <v>43</v>
      </c>
      <c r="H45" s="133">
        <v>771005</v>
      </c>
      <c r="I45" s="129">
        <v>17578</v>
      </c>
    </row>
    <row r="46" spans="1:9" s="120" customFormat="1" ht="14.25" customHeight="1">
      <c r="A46" s="107">
        <v>10167</v>
      </c>
      <c r="B46" s="108">
        <v>18</v>
      </c>
      <c r="C46" s="133">
        <v>4137763</v>
      </c>
      <c r="D46" s="129">
        <v>118441</v>
      </c>
      <c r="E46" s="119"/>
      <c r="F46" s="107">
        <v>10036</v>
      </c>
      <c r="G46" s="108">
        <v>335</v>
      </c>
      <c r="H46" s="133">
        <v>31382096</v>
      </c>
      <c r="I46" s="129">
        <v>26338</v>
      </c>
    </row>
    <row r="47" spans="1:9" s="120" customFormat="1" ht="14.25" customHeight="1">
      <c r="A47" s="107">
        <v>10171</v>
      </c>
      <c r="B47" s="108">
        <v>16</v>
      </c>
      <c r="C47" s="133">
        <v>2096693</v>
      </c>
      <c r="D47" s="129">
        <v>54934</v>
      </c>
      <c r="E47" s="119"/>
      <c r="F47" s="107">
        <v>10038</v>
      </c>
      <c r="G47" s="108">
        <v>64</v>
      </c>
      <c r="H47" s="133">
        <v>2165159</v>
      </c>
      <c r="I47" s="129">
        <v>16078</v>
      </c>
    </row>
    <row r="48" spans="1:9" s="120" customFormat="1" ht="14.25" customHeight="1">
      <c r="A48" s="107">
        <v>10172</v>
      </c>
      <c r="B48" s="108">
        <v>17</v>
      </c>
      <c r="C48" s="133">
        <v>5295739</v>
      </c>
      <c r="D48" s="129">
        <v>78246</v>
      </c>
      <c r="E48" s="119"/>
      <c r="F48" s="107">
        <v>10065</v>
      </c>
      <c r="G48" s="108">
        <v>60</v>
      </c>
      <c r="H48" s="133">
        <v>1940478</v>
      </c>
      <c r="I48" s="129">
        <v>18096</v>
      </c>
    </row>
    <row r="49" spans="1:9" s="120" customFormat="1" ht="14.25" customHeight="1">
      <c r="A49" s="107">
        <v>10281</v>
      </c>
      <c r="B49" s="108">
        <v>13</v>
      </c>
      <c r="C49" s="133">
        <v>3940430</v>
      </c>
      <c r="D49" s="129">
        <v>205232</v>
      </c>
      <c r="E49" s="119"/>
      <c r="F49" s="107">
        <v>10075</v>
      </c>
      <c r="G49" s="108">
        <v>27</v>
      </c>
      <c r="H49" s="133">
        <v>1060479</v>
      </c>
      <c r="I49" s="129">
        <v>10555</v>
      </c>
    </row>
    <row r="50" spans="1:9" s="120" customFormat="1" ht="14.25" customHeight="1">
      <c r="A50" s="107"/>
      <c r="B50" s="108"/>
      <c r="C50" s="133"/>
      <c r="D50" s="129"/>
      <c r="E50" s="119"/>
      <c r="F50" s="107">
        <v>10105</v>
      </c>
      <c r="G50" s="108">
        <v>12</v>
      </c>
      <c r="H50" s="133">
        <v>1444537</v>
      </c>
      <c r="I50" s="129">
        <v>47084</v>
      </c>
    </row>
    <row r="51" spans="1:9" s="120" customFormat="1" ht="14.25" customHeight="1">
      <c r="A51" s="30"/>
      <c r="B51" s="108"/>
      <c r="C51" s="133"/>
      <c r="D51" s="129"/>
      <c r="E51" s="119"/>
      <c r="F51" s="107">
        <v>10110</v>
      </c>
      <c r="G51" s="108">
        <v>11</v>
      </c>
      <c r="H51" s="133">
        <v>469604</v>
      </c>
      <c r="I51" s="129">
        <v>21555</v>
      </c>
    </row>
    <row r="52" spans="1:9" s="120" customFormat="1" ht="14.25" customHeight="1">
      <c r="A52" s="138"/>
      <c r="B52" s="139"/>
      <c r="C52" s="140"/>
      <c r="D52" s="141"/>
      <c r="E52" s="119"/>
      <c r="F52" s="138">
        <v>10118</v>
      </c>
      <c r="G52" s="139">
        <v>24</v>
      </c>
      <c r="H52" s="140">
        <v>2826918</v>
      </c>
      <c r="I52" s="141">
        <v>30254</v>
      </c>
    </row>
    <row r="53" s="120" customFormat="1" ht="12.75" customHeight="1">
      <c r="E53" s="119"/>
    </row>
    <row r="54" s="120" customFormat="1" ht="12.75" customHeight="1">
      <c r="E54" s="119"/>
    </row>
    <row r="55" spans="1:9" s="120" customFormat="1" ht="45" customHeight="1">
      <c r="A55" s="135" t="s">
        <v>80</v>
      </c>
      <c r="B55" s="28" t="s">
        <v>63</v>
      </c>
      <c r="C55" s="136" t="s">
        <v>137</v>
      </c>
      <c r="D55" s="126" t="s">
        <v>156</v>
      </c>
      <c r="E55" s="218"/>
      <c r="F55" s="135" t="s">
        <v>80</v>
      </c>
      <c r="G55" s="28" t="s">
        <v>63</v>
      </c>
      <c r="H55" s="136" t="s">
        <v>137</v>
      </c>
      <c r="I55" s="126" t="s">
        <v>156</v>
      </c>
    </row>
    <row r="56" spans="1:9" s="120" customFormat="1" ht="12.75" customHeight="1">
      <c r="A56" s="107"/>
      <c r="B56" s="108"/>
      <c r="C56" s="132"/>
      <c r="D56" s="128"/>
      <c r="E56" s="119"/>
      <c r="F56" s="107"/>
      <c r="G56" s="108"/>
      <c r="H56" s="132"/>
      <c r="I56" s="128"/>
    </row>
    <row r="57" spans="1:9" s="120" customFormat="1" ht="14.25" customHeight="1">
      <c r="A57" s="18" t="s">
        <v>107</v>
      </c>
      <c r="B57" s="108"/>
      <c r="C57" s="132"/>
      <c r="D57" s="128"/>
      <c r="E57" s="119"/>
      <c r="F57" s="18" t="s">
        <v>106</v>
      </c>
      <c r="G57" s="31"/>
      <c r="H57" s="137"/>
      <c r="I57" s="127"/>
    </row>
    <row r="58" spans="1:9" s="120" customFormat="1" ht="14.25" customHeight="1">
      <c r="A58" s="107">
        <v>10119</v>
      </c>
      <c r="B58" s="108">
        <v>45</v>
      </c>
      <c r="C58" s="132">
        <v>1939468</v>
      </c>
      <c r="D58" s="128">
        <v>32162</v>
      </c>
      <c r="E58" s="293"/>
      <c r="F58" s="107">
        <v>10005</v>
      </c>
      <c r="G58" s="108">
        <v>11</v>
      </c>
      <c r="H58" s="132">
        <v>299671</v>
      </c>
      <c r="I58" s="128">
        <v>28792</v>
      </c>
    </row>
    <row r="59" spans="1:9" s="120" customFormat="1" ht="14.25" customHeight="1">
      <c r="A59" s="107">
        <v>10121</v>
      </c>
      <c r="B59" s="108">
        <v>15</v>
      </c>
      <c r="C59" s="133">
        <v>3524915</v>
      </c>
      <c r="D59" s="129">
        <v>109696</v>
      </c>
      <c r="E59" s="119"/>
      <c r="F59" s="107">
        <v>10006</v>
      </c>
      <c r="G59" s="108">
        <v>10</v>
      </c>
      <c r="H59" s="132">
        <v>321483</v>
      </c>
      <c r="I59" s="128">
        <v>14568</v>
      </c>
    </row>
    <row r="60" spans="1:9" s="120" customFormat="1" ht="14.25" customHeight="1">
      <c r="A60" s="107">
        <v>10128</v>
      </c>
      <c r="B60" s="108">
        <v>36</v>
      </c>
      <c r="C60" s="133">
        <v>728841</v>
      </c>
      <c r="D60" s="129">
        <v>20532</v>
      </c>
      <c r="E60" s="119"/>
      <c r="F60" s="107">
        <v>10007</v>
      </c>
      <c r="G60" s="108">
        <v>29</v>
      </c>
      <c r="H60" s="133">
        <v>3267859</v>
      </c>
      <c r="I60" s="129">
        <v>28038</v>
      </c>
    </row>
    <row r="61" spans="1:9" s="120" customFormat="1" ht="14.25" customHeight="1">
      <c r="A61" s="107">
        <v>10152</v>
      </c>
      <c r="B61" s="108">
        <v>10</v>
      </c>
      <c r="C61" s="133">
        <v>680565</v>
      </c>
      <c r="D61" s="129">
        <v>68425</v>
      </c>
      <c r="E61" s="119"/>
      <c r="F61" s="107">
        <v>10009</v>
      </c>
      <c r="G61" s="108">
        <v>12</v>
      </c>
      <c r="H61" s="133">
        <v>379756</v>
      </c>
      <c r="I61" s="129">
        <v>30367</v>
      </c>
    </row>
    <row r="62" spans="1:9" s="120" customFormat="1" ht="14.25" customHeight="1">
      <c r="A62" s="107">
        <v>10158</v>
      </c>
      <c r="B62" s="108">
        <v>11</v>
      </c>
      <c r="C62" s="133">
        <v>745720</v>
      </c>
      <c r="D62" s="129">
        <v>54679</v>
      </c>
      <c r="E62" s="119"/>
      <c r="F62" s="107">
        <v>10010</v>
      </c>
      <c r="G62" s="108">
        <v>98</v>
      </c>
      <c r="H62" s="133">
        <v>4320577</v>
      </c>
      <c r="I62" s="129">
        <v>24944</v>
      </c>
    </row>
    <row r="63" spans="1:9" s="120" customFormat="1" ht="14.25" customHeight="1">
      <c r="A63" s="107">
        <v>10165</v>
      </c>
      <c r="B63" s="108">
        <v>20</v>
      </c>
      <c r="C63" s="133">
        <v>449119</v>
      </c>
      <c r="D63" s="129">
        <v>22795</v>
      </c>
      <c r="E63" s="119"/>
      <c r="F63" s="107">
        <v>10011</v>
      </c>
      <c r="G63" s="108">
        <v>132</v>
      </c>
      <c r="H63" s="133">
        <v>7070941</v>
      </c>
      <c r="I63" s="129">
        <v>33412</v>
      </c>
    </row>
    <row r="64" spans="1:9" s="120" customFormat="1" ht="14.25" customHeight="1">
      <c r="A64" s="107">
        <v>10166</v>
      </c>
      <c r="B64" s="108">
        <v>12</v>
      </c>
      <c r="C64" s="133">
        <v>3561704</v>
      </c>
      <c r="D64" s="129">
        <v>133002</v>
      </c>
      <c r="E64" s="119"/>
      <c r="F64" s="107">
        <v>10012</v>
      </c>
      <c r="G64" s="108">
        <v>240</v>
      </c>
      <c r="H64" s="133">
        <v>11617816</v>
      </c>
      <c r="I64" s="129">
        <v>29722</v>
      </c>
    </row>
    <row r="65" spans="1:9" s="120" customFormat="1" ht="14.25" customHeight="1">
      <c r="A65" s="107">
        <v>10167</v>
      </c>
      <c r="B65" s="108">
        <v>11</v>
      </c>
      <c r="C65" s="133">
        <v>1323378</v>
      </c>
      <c r="D65" s="129">
        <v>119726</v>
      </c>
      <c r="E65" s="119"/>
      <c r="F65" s="107">
        <v>10013</v>
      </c>
      <c r="G65" s="108">
        <v>119</v>
      </c>
      <c r="H65" s="133">
        <v>3495526</v>
      </c>
      <c r="I65" s="129">
        <v>18391</v>
      </c>
    </row>
    <row r="66" spans="1:9" ht="14.25" customHeight="1">
      <c r="A66" s="107">
        <v>10169</v>
      </c>
      <c r="B66" s="108">
        <v>21</v>
      </c>
      <c r="C66" s="133">
        <v>1022854</v>
      </c>
      <c r="D66" s="129">
        <v>33482</v>
      </c>
      <c r="F66" s="107">
        <v>10014</v>
      </c>
      <c r="G66" s="108">
        <v>80</v>
      </c>
      <c r="H66" s="133">
        <v>4111480</v>
      </c>
      <c r="I66" s="129">
        <v>23527</v>
      </c>
    </row>
    <row r="67" spans="1:9" ht="14.25" customHeight="1">
      <c r="A67" s="107">
        <v>10170</v>
      </c>
      <c r="B67" s="108">
        <v>11</v>
      </c>
      <c r="C67" s="133">
        <v>334168</v>
      </c>
      <c r="D67" s="129">
        <v>26048</v>
      </c>
      <c r="F67" s="107">
        <v>10016</v>
      </c>
      <c r="G67" s="108">
        <v>104</v>
      </c>
      <c r="H67" s="133">
        <v>3637460</v>
      </c>
      <c r="I67" s="129">
        <v>23491</v>
      </c>
    </row>
    <row r="68" spans="1:9" ht="14.25" customHeight="1">
      <c r="A68" s="107">
        <v>10174</v>
      </c>
      <c r="B68" s="108">
        <v>11</v>
      </c>
      <c r="C68" s="133">
        <v>568620</v>
      </c>
      <c r="D68" s="129">
        <v>34112</v>
      </c>
      <c r="F68" s="107">
        <v>10017</v>
      </c>
      <c r="G68" s="108">
        <v>130</v>
      </c>
      <c r="H68" s="133">
        <v>8682339</v>
      </c>
      <c r="I68" s="129">
        <v>27859</v>
      </c>
    </row>
    <row r="69" spans="1:9" ht="14.25" customHeight="1">
      <c r="A69" s="107">
        <v>10175</v>
      </c>
      <c r="B69" s="108">
        <v>12</v>
      </c>
      <c r="C69" s="133">
        <v>309121</v>
      </c>
      <c r="D69" s="129">
        <v>26469</v>
      </c>
      <c r="F69" s="107">
        <v>10018</v>
      </c>
      <c r="G69" s="108">
        <v>248</v>
      </c>
      <c r="H69" s="133">
        <v>8769299</v>
      </c>
      <c r="I69" s="129">
        <v>19762</v>
      </c>
    </row>
    <row r="70" spans="1:9" ht="14.25" customHeight="1">
      <c r="A70" s="107">
        <v>10279</v>
      </c>
      <c r="B70" s="108">
        <v>12</v>
      </c>
      <c r="C70" s="133">
        <v>357656</v>
      </c>
      <c r="D70" s="129">
        <v>30938</v>
      </c>
      <c r="F70" s="107">
        <v>10019</v>
      </c>
      <c r="G70" s="108">
        <v>139</v>
      </c>
      <c r="H70" s="133">
        <v>13813323</v>
      </c>
      <c r="I70" s="129">
        <v>30175</v>
      </c>
    </row>
    <row r="71" spans="1:9" ht="14.25" customHeight="1">
      <c r="A71" s="107">
        <v>10281</v>
      </c>
      <c r="B71" s="108">
        <v>22</v>
      </c>
      <c r="C71" s="133">
        <v>2202575</v>
      </c>
      <c r="D71" s="129">
        <v>43250</v>
      </c>
      <c r="F71" s="107">
        <v>10020</v>
      </c>
      <c r="G71" s="108">
        <v>27</v>
      </c>
      <c r="H71" s="133">
        <v>2617610</v>
      </c>
      <c r="I71" s="129">
        <v>36228</v>
      </c>
    </row>
    <row r="72" spans="1:9" ht="14.25" customHeight="1">
      <c r="A72" s="107">
        <v>10282</v>
      </c>
      <c r="B72" s="108">
        <v>10</v>
      </c>
      <c r="C72" s="133">
        <v>545961</v>
      </c>
      <c r="D72" s="129">
        <v>20487</v>
      </c>
      <c r="F72" s="107">
        <v>10021</v>
      </c>
      <c r="G72" s="108">
        <v>104</v>
      </c>
      <c r="H72" s="133">
        <v>6430871</v>
      </c>
      <c r="I72" s="129">
        <v>35395</v>
      </c>
    </row>
    <row r="73" spans="1:9" ht="14.25" customHeight="1">
      <c r="A73" s="30"/>
      <c r="B73" s="108"/>
      <c r="C73" s="133"/>
      <c r="D73" s="129"/>
      <c r="F73" s="107">
        <v>10022</v>
      </c>
      <c r="G73" s="108">
        <v>271</v>
      </c>
      <c r="H73" s="133">
        <v>26309157</v>
      </c>
      <c r="I73" s="129">
        <v>32271</v>
      </c>
    </row>
    <row r="74" spans="1:9" ht="14.25" customHeight="1">
      <c r="A74" s="30" t="s">
        <v>75</v>
      </c>
      <c r="B74" s="108"/>
      <c r="C74" s="133"/>
      <c r="D74" s="129"/>
      <c r="F74" s="107">
        <v>10023</v>
      </c>
      <c r="G74" s="108">
        <v>64</v>
      </c>
      <c r="H74" s="133">
        <v>3352629</v>
      </c>
      <c r="I74" s="129">
        <v>27160</v>
      </c>
    </row>
    <row r="75" spans="1:9" ht="14.25" customHeight="1">
      <c r="A75" s="107">
        <v>10001</v>
      </c>
      <c r="B75" s="108">
        <v>87</v>
      </c>
      <c r="C75" s="133">
        <v>5760530</v>
      </c>
      <c r="D75" s="129">
        <v>25912</v>
      </c>
      <c r="F75" s="107">
        <v>10024</v>
      </c>
      <c r="G75" s="108">
        <v>36</v>
      </c>
      <c r="H75" s="133">
        <v>1444818</v>
      </c>
      <c r="I75" s="129">
        <v>29160</v>
      </c>
    </row>
    <row r="76" spans="1:9" ht="14.25" customHeight="1">
      <c r="A76" s="107">
        <v>10003</v>
      </c>
      <c r="B76" s="108">
        <v>33</v>
      </c>
      <c r="C76" s="133">
        <v>4925569</v>
      </c>
      <c r="D76" s="129">
        <v>35734</v>
      </c>
      <c r="F76" s="107">
        <v>10025</v>
      </c>
      <c r="G76" s="108">
        <v>11</v>
      </c>
      <c r="H76" s="133">
        <v>344547</v>
      </c>
      <c r="I76" s="129">
        <v>19317</v>
      </c>
    </row>
    <row r="77" spans="1:9" ht="14.25" customHeight="1">
      <c r="A77" s="107">
        <v>10004</v>
      </c>
      <c r="B77" s="108">
        <v>26</v>
      </c>
      <c r="C77" s="133">
        <v>1011839</v>
      </c>
      <c r="D77" s="129">
        <v>23036</v>
      </c>
      <c r="F77" s="107">
        <v>10028</v>
      </c>
      <c r="G77" s="108">
        <v>58</v>
      </c>
      <c r="H77" s="133">
        <v>2779670</v>
      </c>
      <c r="I77" s="129">
        <v>28283</v>
      </c>
    </row>
    <row r="78" spans="1:9" ht="14.25" customHeight="1">
      <c r="A78" s="107">
        <v>10005</v>
      </c>
      <c r="B78" s="108">
        <v>12</v>
      </c>
      <c r="C78" s="133">
        <v>295487</v>
      </c>
      <c r="D78" s="129">
        <v>22443</v>
      </c>
      <c r="F78" s="107">
        <v>10036</v>
      </c>
      <c r="G78" s="108">
        <v>110</v>
      </c>
      <c r="H78" s="133">
        <v>11595429</v>
      </c>
      <c r="I78" s="129">
        <v>32602</v>
      </c>
    </row>
    <row r="79" spans="1:9" ht="14.25" customHeight="1">
      <c r="A79" s="107">
        <v>10010</v>
      </c>
      <c r="B79" s="108">
        <v>50</v>
      </c>
      <c r="C79" s="133">
        <v>4331562</v>
      </c>
      <c r="D79" s="129">
        <v>29147</v>
      </c>
      <c r="F79" s="107">
        <v>10038</v>
      </c>
      <c r="G79" s="108">
        <v>14</v>
      </c>
      <c r="H79" s="133">
        <v>685461</v>
      </c>
      <c r="I79" s="129">
        <v>28713</v>
      </c>
    </row>
    <row r="80" spans="1:9" ht="14.25" customHeight="1">
      <c r="A80" s="107">
        <v>10011</v>
      </c>
      <c r="B80" s="108">
        <v>58</v>
      </c>
      <c r="C80" s="133">
        <v>4868329</v>
      </c>
      <c r="D80" s="129">
        <v>42085</v>
      </c>
      <c r="F80" s="107">
        <v>10065</v>
      </c>
      <c r="G80" s="108">
        <v>106</v>
      </c>
      <c r="H80" s="133">
        <v>6859950</v>
      </c>
      <c r="I80" s="129">
        <v>36886</v>
      </c>
    </row>
    <row r="81" spans="1:9" ht="14.25" customHeight="1">
      <c r="A81" s="107">
        <v>10012</v>
      </c>
      <c r="B81" s="108">
        <v>22</v>
      </c>
      <c r="C81" s="133">
        <v>827205</v>
      </c>
      <c r="D81" s="129">
        <v>29870</v>
      </c>
      <c r="F81" s="107">
        <v>10075</v>
      </c>
      <c r="G81" s="108">
        <v>35</v>
      </c>
      <c r="H81" s="133">
        <v>959029</v>
      </c>
      <c r="I81" s="129">
        <v>19076</v>
      </c>
    </row>
    <row r="82" spans="1:9" ht="14.25" customHeight="1">
      <c r="A82" s="107">
        <v>10013</v>
      </c>
      <c r="B82" s="108">
        <v>53</v>
      </c>
      <c r="C82" s="133">
        <v>5298826</v>
      </c>
      <c r="D82" s="129">
        <v>33051</v>
      </c>
      <c r="F82" s="107">
        <v>10119</v>
      </c>
      <c r="G82" s="108">
        <v>10</v>
      </c>
      <c r="H82" s="133">
        <v>561183</v>
      </c>
      <c r="I82" s="129">
        <v>27453</v>
      </c>
    </row>
    <row r="83" spans="1:9" ht="14.25" customHeight="1">
      <c r="A83" s="107">
        <v>10014</v>
      </c>
      <c r="B83" s="108">
        <v>29</v>
      </c>
      <c r="C83" s="133">
        <v>2879594</v>
      </c>
      <c r="D83" s="129">
        <v>39935</v>
      </c>
      <c r="F83" s="107">
        <v>10128</v>
      </c>
      <c r="G83" s="108">
        <v>23</v>
      </c>
      <c r="H83" s="133">
        <v>545524</v>
      </c>
      <c r="I83" s="129">
        <v>18083</v>
      </c>
    </row>
    <row r="84" spans="1:9" ht="14.25" customHeight="1">
      <c r="A84" s="107">
        <v>10016</v>
      </c>
      <c r="B84" s="108">
        <v>62</v>
      </c>
      <c r="C84" s="133">
        <v>2911068</v>
      </c>
      <c r="D84" s="129">
        <v>26341</v>
      </c>
      <c r="F84" s="107">
        <v>10281</v>
      </c>
      <c r="G84" s="108">
        <v>15</v>
      </c>
      <c r="H84" s="133">
        <v>519910</v>
      </c>
      <c r="I84" s="129">
        <v>21236</v>
      </c>
    </row>
    <row r="85" spans="1:9" ht="14.25" customHeight="1">
      <c r="A85" s="107">
        <v>10017</v>
      </c>
      <c r="B85" s="108">
        <v>57</v>
      </c>
      <c r="C85" s="133">
        <v>3458033</v>
      </c>
      <c r="D85" s="129">
        <v>26597</v>
      </c>
      <c r="F85" s="107"/>
      <c r="G85" s="108"/>
      <c r="H85" s="133"/>
      <c r="I85" s="129"/>
    </row>
    <row r="86" spans="1:9" ht="14.25" customHeight="1">
      <c r="A86" s="107">
        <v>10018</v>
      </c>
      <c r="B86" s="108">
        <v>48</v>
      </c>
      <c r="C86" s="133">
        <v>1668601</v>
      </c>
      <c r="D86" s="129">
        <v>21716</v>
      </c>
      <c r="F86" s="30" t="s">
        <v>77</v>
      </c>
      <c r="G86" s="108"/>
      <c r="H86" s="133"/>
      <c r="I86" s="129"/>
    </row>
    <row r="87" spans="1:9" ht="14.25" customHeight="1">
      <c r="A87" s="107">
        <v>10019</v>
      </c>
      <c r="B87" s="108">
        <v>41</v>
      </c>
      <c r="C87" s="133">
        <v>4231404</v>
      </c>
      <c r="D87" s="129">
        <v>19192</v>
      </c>
      <c r="F87" s="107">
        <v>10001</v>
      </c>
      <c r="G87" s="108">
        <v>29</v>
      </c>
      <c r="H87" s="133">
        <v>2067990</v>
      </c>
      <c r="I87" s="129">
        <v>25805</v>
      </c>
    </row>
    <row r="88" spans="1:9" ht="14.25" customHeight="1">
      <c r="A88" s="107">
        <v>10020</v>
      </c>
      <c r="B88" s="108">
        <v>11</v>
      </c>
      <c r="C88" s="133">
        <v>2561431</v>
      </c>
      <c r="D88" s="129">
        <v>80693</v>
      </c>
      <c r="F88" s="107">
        <v>10003</v>
      </c>
      <c r="G88" s="108">
        <v>13</v>
      </c>
      <c r="H88" s="133">
        <v>514263</v>
      </c>
      <c r="I88" s="129">
        <v>20878</v>
      </c>
    </row>
    <row r="89" spans="1:9" ht="14.25" customHeight="1">
      <c r="A89" s="107">
        <v>10022</v>
      </c>
      <c r="B89" s="108">
        <v>41</v>
      </c>
      <c r="C89" s="133">
        <v>9071868</v>
      </c>
      <c r="D89" s="129">
        <v>25701</v>
      </c>
      <c r="F89" s="107">
        <v>10010</v>
      </c>
      <c r="G89" s="108">
        <v>23</v>
      </c>
      <c r="H89" s="133">
        <v>1298803</v>
      </c>
      <c r="I89" s="129">
        <v>26106</v>
      </c>
    </row>
    <row r="90" spans="1:9" ht="14.25" customHeight="1">
      <c r="A90" s="107">
        <v>10023</v>
      </c>
      <c r="B90" s="108">
        <v>19</v>
      </c>
      <c r="C90" s="133">
        <v>2484900</v>
      </c>
      <c r="D90" s="129">
        <v>46797</v>
      </c>
      <c r="F90" s="107">
        <v>10012</v>
      </c>
      <c r="G90" s="108">
        <v>25</v>
      </c>
      <c r="H90" s="133">
        <v>1018390</v>
      </c>
      <c r="I90" s="129">
        <v>29419</v>
      </c>
    </row>
    <row r="91" spans="1:9" ht="14.25" customHeight="1">
      <c r="A91" s="107">
        <v>10036</v>
      </c>
      <c r="B91" s="108">
        <v>93</v>
      </c>
      <c r="C91" s="133">
        <v>16961316</v>
      </c>
      <c r="D91" s="129">
        <v>46165</v>
      </c>
      <c r="F91" s="107">
        <v>10013</v>
      </c>
      <c r="G91" s="108">
        <v>12</v>
      </c>
      <c r="H91" s="133">
        <v>681176</v>
      </c>
      <c r="I91" s="129">
        <v>27452</v>
      </c>
    </row>
    <row r="92" spans="1:9" ht="14.25" customHeight="1">
      <c r="A92" s="107">
        <v>10038</v>
      </c>
      <c r="B92" s="108">
        <v>21</v>
      </c>
      <c r="C92" s="133">
        <v>715849</v>
      </c>
      <c r="D92" s="129">
        <v>25718</v>
      </c>
      <c r="F92" s="107">
        <v>10014</v>
      </c>
      <c r="G92" s="108">
        <v>12</v>
      </c>
      <c r="H92" s="133">
        <v>1217165</v>
      </c>
      <c r="I92" s="129">
        <v>51780</v>
      </c>
    </row>
    <row r="93" spans="1:9" ht="14.25" customHeight="1">
      <c r="A93" s="18"/>
      <c r="B93" s="108"/>
      <c r="C93" s="133"/>
      <c r="D93" s="129"/>
      <c r="F93" s="107">
        <v>10016</v>
      </c>
      <c r="G93" s="108">
        <v>45</v>
      </c>
      <c r="H93" s="133">
        <v>2048744</v>
      </c>
      <c r="I93" s="129">
        <v>28623</v>
      </c>
    </row>
    <row r="94" spans="1:9" ht="14.25" customHeight="1">
      <c r="A94" s="18" t="s">
        <v>76</v>
      </c>
      <c r="B94" s="108"/>
      <c r="C94" s="133"/>
      <c r="D94" s="129"/>
      <c r="F94" s="107">
        <v>10017</v>
      </c>
      <c r="G94" s="108">
        <v>19</v>
      </c>
      <c r="H94" s="133">
        <v>3965016</v>
      </c>
      <c r="I94" s="129">
        <v>71141</v>
      </c>
    </row>
    <row r="95" spans="1:9" ht="14.25" customHeight="1">
      <c r="A95" s="107">
        <v>10001</v>
      </c>
      <c r="B95" s="108">
        <v>199</v>
      </c>
      <c r="C95" s="133">
        <v>17879006</v>
      </c>
      <c r="D95" s="129">
        <v>26264</v>
      </c>
      <c r="F95" s="107">
        <v>10018</v>
      </c>
      <c r="G95" s="108">
        <v>76</v>
      </c>
      <c r="H95" s="133">
        <v>3148402</v>
      </c>
      <c r="I95" s="129">
        <v>24023</v>
      </c>
    </row>
    <row r="96" spans="1:9" ht="14.25" customHeight="1">
      <c r="A96" s="107">
        <v>10002</v>
      </c>
      <c r="B96" s="108">
        <v>19</v>
      </c>
      <c r="C96" s="133">
        <v>939695</v>
      </c>
      <c r="D96" s="129">
        <v>26655</v>
      </c>
      <c r="F96" s="107">
        <v>10019</v>
      </c>
      <c r="G96" s="108">
        <v>22</v>
      </c>
      <c r="H96" s="133">
        <v>3098839</v>
      </c>
      <c r="I96" s="129">
        <v>48642</v>
      </c>
    </row>
    <row r="97" spans="1:9" ht="14.25" customHeight="1">
      <c r="A97" s="107">
        <v>10003</v>
      </c>
      <c r="B97" s="108">
        <v>112</v>
      </c>
      <c r="C97" s="133">
        <v>5259364</v>
      </c>
      <c r="D97" s="129">
        <v>30308</v>
      </c>
      <c r="F97" s="107">
        <v>10022</v>
      </c>
      <c r="G97" s="108">
        <v>42</v>
      </c>
      <c r="H97" s="133">
        <v>4042020</v>
      </c>
      <c r="I97" s="129">
        <v>26301</v>
      </c>
    </row>
    <row r="98" spans="1:9" ht="14.25" customHeight="1">
      <c r="A98" s="138">
        <v>10004</v>
      </c>
      <c r="B98" s="139">
        <v>12</v>
      </c>
      <c r="C98" s="140">
        <v>204848</v>
      </c>
      <c r="D98" s="141">
        <v>17255</v>
      </c>
      <c r="F98" s="138">
        <v>10036</v>
      </c>
      <c r="G98" s="139">
        <v>23</v>
      </c>
      <c r="H98" s="140">
        <v>1403385</v>
      </c>
      <c r="I98" s="141">
        <v>27885</v>
      </c>
    </row>
    <row r="101" spans="1:4" ht="45">
      <c r="A101" s="135" t="s">
        <v>80</v>
      </c>
      <c r="B101" s="28" t="s">
        <v>63</v>
      </c>
      <c r="C101" s="136" t="s">
        <v>137</v>
      </c>
      <c r="D101" s="126" t="s">
        <v>156</v>
      </c>
    </row>
    <row r="102" spans="1:4" ht="15">
      <c r="A102" s="107"/>
      <c r="B102" s="108"/>
      <c r="C102" s="132"/>
      <c r="D102" s="128"/>
    </row>
    <row r="103" spans="1:4" ht="14.25" customHeight="1">
      <c r="A103" s="18" t="s">
        <v>78</v>
      </c>
      <c r="B103" s="108"/>
      <c r="C103" s="133"/>
      <c r="D103" s="129"/>
    </row>
    <row r="104" spans="1:4" ht="14.25" customHeight="1">
      <c r="A104" s="107">
        <v>10001</v>
      </c>
      <c r="B104" s="108">
        <v>28</v>
      </c>
      <c r="C104" s="132">
        <v>967505</v>
      </c>
      <c r="D104" s="128">
        <v>24551</v>
      </c>
    </row>
    <row r="105" spans="1:4" ht="14.25" customHeight="1">
      <c r="A105" s="107">
        <v>10016</v>
      </c>
      <c r="B105" s="108">
        <v>18</v>
      </c>
      <c r="C105" s="132">
        <v>406372</v>
      </c>
      <c r="D105" s="128">
        <v>19268</v>
      </c>
    </row>
    <row r="106" spans="1:4" ht="14.25" customHeight="1">
      <c r="A106" s="107">
        <v>10017</v>
      </c>
      <c r="B106" s="108">
        <v>18</v>
      </c>
      <c r="C106" s="132">
        <v>455715</v>
      </c>
      <c r="D106" s="128">
        <v>16054</v>
      </c>
    </row>
    <row r="107" spans="1:4" ht="14.25" customHeight="1">
      <c r="A107" s="107">
        <v>10018</v>
      </c>
      <c r="B107" s="108">
        <v>31</v>
      </c>
      <c r="C107" s="133">
        <v>1431662</v>
      </c>
      <c r="D107" s="129">
        <v>18682</v>
      </c>
    </row>
    <row r="108" spans="1:4" ht="14.25" customHeight="1">
      <c r="A108" s="107">
        <v>10019</v>
      </c>
      <c r="B108" s="108">
        <v>22</v>
      </c>
      <c r="C108" s="133">
        <v>648927</v>
      </c>
      <c r="D108" s="129">
        <v>20256</v>
      </c>
    </row>
    <row r="109" spans="1:4" ht="14.25" customHeight="1">
      <c r="A109" s="107">
        <v>10022</v>
      </c>
      <c r="B109" s="108">
        <v>34</v>
      </c>
      <c r="C109" s="133">
        <v>683532</v>
      </c>
      <c r="D109" s="129">
        <v>18090</v>
      </c>
    </row>
    <row r="110" spans="1:4" ht="14.25" customHeight="1">
      <c r="A110" s="138">
        <v>10036</v>
      </c>
      <c r="B110" s="139">
        <v>20</v>
      </c>
      <c r="C110" s="140">
        <v>594230</v>
      </c>
      <c r="D110" s="141">
        <v>15537</v>
      </c>
    </row>
  </sheetData>
  <sheetProtection/>
  <mergeCells count="6">
    <mergeCell ref="A1:I1"/>
    <mergeCell ref="A2:I2"/>
    <mergeCell ref="A4:I4"/>
    <mergeCell ref="A5:I5"/>
    <mergeCell ref="A6:I6"/>
    <mergeCell ref="A7:I7"/>
  </mergeCells>
  <printOptions/>
  <pageMargins left="0.7" right="0.7" top="0.75" bottom="0.75" header="0.3" footer="0.3"/>
  <pageSetup fitToHeight="2" orientation="portrait" scale="85" r:id="rId1"/>
  <rowBreaks count="2" manualBreakCount="2">
    <brk id="54" max="255" man="1"/>
    <brk id="100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8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421875" style="1" customWidth="1"/>
    <col min="2" max="2" width="11.7109375" style="5" customWidth="1"/>
    <col min="3" max="3" width="12.28125" style="5" customWidth="1"/>
    <col min="4" max="4" width="13.7109375" style="1" customWidth="1"/>
    <col min="5" max="5" width="4.7109375" style="1" customWidth="1"/>
    <col min="6" max="6" width="11.421875" style="1" customWidth="1"/>
    <col min="7" max="7" width="11.7109375" style="1" customWidth="1"/>
    <col min="8" max="8" width="12.28125" style="1" customWidth="1"/>
    <col min="9" max="9" width="13.71093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343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343"/>
    </row>
    <row r="3" spans="1:6" ht="18">
      <c r="A3" s="202"/>
      <c r="B3" s="202"/>
      <c r="C3" s="202"/>
      <c r="D3" s="202"/>
      <c r="E3" s="202"/>
      <c r="F3" s="202"/>
    </row>
    <row r="4" spans="1:9" ht="18">
      <c r="A4" s="343" t="s">
        <v>138</v>
      </c>
      <c r="B4" s="343"/>
      <c r="C4" s="343"/>
      <c r="D4" s="343"/>
      <c r="E4" s="343"/>
      <c r="F4" s="343"/>
      <c r="G4" s="343"/>
      <c r="H4" s="343"/>
      <c r="I4" s="343"/>
    </row>
    <row r="5" spans="1:9" ht="18">
      <c r="A5" s="343" t="s">
        <v>104</v>
      </c>
      <c r="B5" s="343"/>
      <c r="C5" s="343"/>
      <c r="D5" s="343"/>
      <c r="E5" s="343"/>
      <c r="F5" s="343"/>
      <c r="G5" s="343"/>
      <c r="H5" s="343"/>
      <c r="I5" s="343"/>
    </row>
    <row r="6" spans="1:9" ht="18">
      <c r="A6" s="343" t="s">
        <v>100</v>
      </c>
      <c r="B6" s="343"/>
      <c r="C6" s="343"/>
      <c r="D6" s="343"/>
      <c r="E6" s="343"/>
      <c r="F6" s="343"/>
      <c r="G6" s="343"/>
      <c r="H6" s="343"/>
      <c r="I6" s="343"/>
    </row>
    <row r="7" spans="1:9" ht="18">
      <c r="A7" s="343" t="s">
        <v>145</v>
      </c>
      <c r="B7" s="343"/>
      <c r="C7" s="343"/>
      <c r="D7" s="343"/>
      <c r="E7" s="343"/>
      <c r="F7" s="343"/>
      <c r="G7" s="343"/>
      <c r="H7" s="343"/>
      <c r="I7" s="343"/>
    </row>
    <row r="8" spans="1:9" ht="18">
      <c r="A8" s="343" t="s">
        <v>146</v>
      </c>
      <c r="B8" s="343"/>
      <c r="C8" s="343"/>
      <c r="D8" s="343"/>
      <c r="E8" s="343"/>
      <c r="F8" s="343"/>
      <c r="G8" s="343"/>
      <c r="H8" s="343"/>
      <c r="I8" s="343"/>
    </row>
    <row r="9" spans="1:5" ht="15.75">
      <c r="A9" s="203"/>
      <c r="B9" s="203"/>
      <c r="C9" s="203"/>
      <c r="D9" s="203"/>
      <c r="E9" s="204"/>
    </row>
    <row r="10" spans="1:9" ht="45" customHeight="1">
      <c r="A10" s="135" t="s">
        <v>80</v>
      </c>
      <c r="B10" s="28" t="s">
        <v>63</v>
      </c>
      <c r="C10" s="136" t="s">
        <v>137</v>
      </c>
      <c r="D10" s="126" t="s">
        <v>156</v>
      </c>
      <c r="E10" s="205"/>
      <c r="F10" s="135" t="s">
        <v>80</v>
      </c>
      <c r="G10" s="28" t="s">
        <v>63</v>
      </c>
      <c r="H10" s="136" t="s">
        <v>137</v>
      </c>
      <c r="I10" s="126" t="s">
        <v>156</v>
      </c>
    </row>
    <row r="11" spans="1:9" ht="14.25" customHeight="1">
      <c r="A11" s="18"/>
      <c r="B11" s="31"/>
      <c r="C11" s="131"/>
      <c r="D11" s="127"/>
      <c r="E11" s="205"/>
      <c r="F11" s="18"/>
      <c r="G11" s="31"/>
      <c r="H11" s="131"/>
      <c r="I11" s="127"/>
    </row>
    <row r="12" spans="1:9" ht="14.25" customHeight="1">
      <c r="A12" s="18" t="s">
        <v>147</v>
      </c>
      <c r="B12" s="31"/>
      <c r="C12" s="137"/>
      <c r="D12" s="127"/>
      <c r="E12" s="205"/>
      <c r="F12" s="30" t="s">
        <v>177</v>
      </c>
      <c r="G12" s="108"/>
      <c r="H12" s="132"/>
      <c r="I12" s="128"/>
    </row>
    <row r="13" spans="1:9" s="121" customFormat="1" ht="14.25" customHeight="1">
      <c r="A13" s="107">
        <v>10001</v>
      </c>
      <c r="B13" s="108">
        <v>34</v>
      </c>
      <c r="C13" s="132">
        <v>6421137</v>
      </c>
      <c r="D13" s="128">
        <v>56999</v>
      </c>
      <c r="E13" s="119"/>
      <c r="F13" s="107">
        <v>10020</v>
      </c>
      <c r="G13" s="108">
        <v>14</v>
      </c>
      <c r="H13" s="132">
        <v>2240534</v>
      </c>
      <c r="I13" s="128">
        <v>79432</v>
      </c>
    </row>
    <row r="14" spans="1:9" s="120" customFormat="1" ht="14.25" customHeight="1">
      <c r="A14" s="107">
        <v>10002</v>
      </c>
      <c r="B14" s="108">
        <v>15</v>
      </c>
      <c r="C14" s="133">
        <v>308760</v>
      </c>
      <c r="D14" s="129">
        <v>18636</v>
      </c>
      <c r="E14" s="119"/>
      <c r="F14" s="107">
        <v>10021</v>
      </c>
      <c r="G14" s="108">
        <v>18</v>
      </c>
      <c r="H14" s="133">
        <v>465832</v>
      </c>
      <c r="I14" s="129">
        <v>17568</v>
      </c>
    </row>
    <row r="15" spans="1:9" s="120" customFormat="1" ht="14.25" customHeight="1">
      <c r="A15" s="107">
        <v>10003</v>
      </c>
      <c r="B15" s="108">
        <v>33</v>
      </c>
      <c r="C15" s="133">
        <v>1559816</v>
      </c>
      <c r="D15" s="129">
        <v>32410</v>
      </c>
      <c r="E15" s="119"/>
      <c r="F15" s="107">
        <v>10022</v>
      </c>
      <c r="G15" s="108">
        <v>64</v>
      </c>
      <c r="H15" s="133">
        <v>5399055</v>
      </c>
      <c r="I15" s="129">
        <v>29154</v>
      </c>
    </row>
    <row r="16" spans="1:9" s="120" customFormat="1" ht="14.25" customHeight="1">
      <c r="A16" s="107">
        <v>10004</v>
      </c>
      <c r="B16" s="108">
        <v>17</v>
      </c>
      <c r="C16" s="133">
        <v>2433408</v>
      </c>
      <c r="D16" s="129">
        <v>32576</v>
      </c>
      <c r="E16" s="119"/>
      <c r="F16" s="107">
        <v>10023</v>
      </c>
      <c r="G16" s="108">
        <v>22</v>
      </c>
      <c r="H16" s="133">
        <v>476304</v>
      </c>
      <c r="I16" s="129">
        <v>16431</v>
      </c>
    </row>
    <row r="17" spans="1:9" s="122" customFormat="1" ht="14.25" customHeight="1">
      <c r="A17" s="107">
        <v>10005</v>
      </c>
      <c r="B17" s="108">
        <v>27</v>
      </c>
      <c r="C17" s="133">
        <v>6517634</v>
      </c>
      <c r="D17" s="129">
        <v>58449</v>
      </c>
      <c r="E17" s="119"/>
      <c r="F17" s="107">
        <v>10024</v>
      </c>
      <c r="G17" s="108">
        <v>16</v>
      </c>
      <c r="H17" s="133">
        <v>423297</v>
      </c>
      <c r="I17" s="129">
        <v>17554</v>
      </c>
    </row>
    <row r="18" spans="1:9" s="120" customFormat="1" ht="14.25" customHeight="1">
      <c r="A18" s="107">
        <v>10007</v>
      </c>
      <c r="B18" s="108">
        <v>15</v>
      </c>
      <c r="C18" s="133">
        <v>861799</v>
      </c>
      <c r="D18" s="129">
        <v>35557</v>
      </c>
      <c r="E18" s="119"/>
      <c r="F18" s="107">
        <v>10028</v>
      </c>
      <c r="G18" s="108">
        <v>12</v>
      </c>
      <c r="H18" s="133">
        <v>254530</v>
      </c>
      <c r="I18" s="129">
        <v>19935</v>
      </c>
    </row>
    <row r="19" spans="1:9" s="120" customFormat="1" ht="14.25" customHeight="1">
      <c r="A19" s="107">
        <v>10010</v>
      </c>
      <c r="B19" s="108">
        <v>24</v>
      </c>
      <c r="C19" s="133">
        <v>6244963</v>
      </c>
      <c r="D19" s="129">
        <v>39795</v>
      </c>
      <c r="E19" s="119"/>
      <c r="F19" s="107">
        <v>10036</v>
      </c>
      <c r="G19" s="108">
        <v>78</v>
      </c>
      <c r="H19" s="133">
        <v>10983936</v>
      </c>
      <c r="I19" s="129">
        <v>24312</v>
      </c>
    </row>
    <row r="20" spans="1:9" s="120" customFormat="1" ht="14.25" customHeight="1">
      <c r="A20" s="107">
        <v>10011</v>
      </c>
      <c r="B20" s="108">
        <v>23</v>
      </c>
      <c r="C20" s="133">
        <v>1210895</v>
      </c>
      <c r="D20" s="129">
        <v>26169</v>
      </c>
      <c r="E20" s="119"/>
      <c r="F20" s="107">
        <v>10038</v>
      </c>
      <c r="G20" s="108">
        <v>19</v>
      </c>
      <c r="H20" s="133">
        <v>1303251</v>
      </c>
      <c r="I20" s="129">
        <v>18778</v>
      </c>
    </row>
    <row r="21" spans="1:9" s="120" customFormat="1" ht="14.25" customHeight="1">
      <c r="A21" s="107">
        <v>10013</v>
      </c>
      <c r="B21" s="108">
        <v>35</v>
      </c>
      <c r="C21" s="134">
        <v>3072992</v>
      </c>
      <c r="D21" s="130">
        <v>46779</v>
      </c>
      <c r="E21" s="119"/>
      <c r="F21" s="107">
        <v>10065</v>
      </c>
      <c r="G21" s="108">
        <v>19</v>
      </c>
      <c r="H21" s="133">
        <v>1240590</v>
      </c>
      <c r="I21" s="129">
        <v>28373</v>
      </c>
    </row>
    <row r="22" spans="1:9" s="120" customFormat="1" ht="14.25" customHeight="1">
      <c r="A22" s="107">
        <v>10016</v>
      </c>
      <c r="B22" s="108">
        <v>33</v>
      </c>
      <c r="C22" s="133">
        <v>1215160</v>
      </c>
      <c r="D22" s="129">
        <v>34171</v>
      </c>
      <c r="E22" s="119"/>
      <c r="F22" s="107">
        <v>10119</v>
      </c>
      <c r="G22" s="108">
        <v>12</v>
      </c>
      <c r="H22" s="133">
        <v>876231</v>
      </c>
      <c r="I22" s="129">
        <v>30324</v>
      </c>
    </row>
    <row r="23" spans="1:9" s="120" customFormat="1" ht="14.25" customHeight="1">
      <c r="A23" s="107">
        <v>10017</v>
      </c>
      <c r="B23" s="108">
        <v>84</v>
      </c>
      <c r="C23" s="133">
        <v>6796969</v>
      </c>
      <c r="D23" s="129">
        <v>35752</v>
      </c>
      <c r="E23" s="119"/>
      <c r="F23" s="107"/>
      <c r="G23" s="108"/>
      <c r="H23" s="133"/>
      <c r="I23" s="129"/>
    </row>
    <row r="24" spans="1:9" s="120" customFormat="1" ht="14.25" customHeight="1">
      <c r="A24" s="107">
        <v>10018</v>
      </c>
      <c r="B24" s="108">
        <v>33</v>
      </c>
      <c r="C24" s="133">
        <v>4031022</v>
      </c>
      <c r="D24" s="129">
        <v>48907</v>
      </c>
      <c r="E24" s="119"/>
      <c r="F24" s="18" t="s">
        <v>75</v>
      </c>
      <c r="G24" s="108"/>
      <c r="H24" s="133"/>
      <c r="I24" s="129"/>
    </row>
    <row r="25" spans="1:9" s="120" customFormat="1" ht="14.25" customHeight="1">
      <c r="A25" s="107">
        <v>10019</v>
      </c>
      <c r="B25" s="108">
        <v>59</v>
      </c>
      <c r="C25" s="133">
        <v>13375092</v>
      </c>
      <c r="D25" s="129">
        <v>61395</v>
      </c>
      <c r="E25" s="119"/>
      <c r="F25" s="107">
        <v>10001</v>
      </c>
      <c r="G25" s="108">
        <v>42</v>
      </c>
      <c r="H25" s="133">
        <v>4073890</v>
      </c>
      <c r="I25" s="129">
        <v>44544</v>
      </c>
    </row>
    <row r="26" spans="1:9" s="120" customFormat="1" ht="14.25" customHeight="1">
      <c r="A26" s="107">
        <v>10020</v>
      </c>
      <c r="B26" s="108">
        <v>21</v>
      </c>
      <c r="C26" s="133">
        <v>2967367</v>
      </c>
      <c r="D26" s="129">
        <v>119654</v>
      </c>
      <c r="E26" s="119"/>
      <c r="F26" s="107">
        <v>10003</v>
      </c>
      <c r="G26" s="108">
        <v>15</v>
      </c>
      <c r="H26" s="133">
        <v>3794183</v>
      </c>
      <c r="I26" s="129">
        <v>50391</v>
      </c>
    </row>
    <row r="27" spans="1:9" s="120" customFormat="1" ht="14.25" customHeight="1">
      <c r="A27" s="107">
        <v>10021</v>
      </c>
      <c r="B27" s="108">
        <v>13</v>
      </c>
      <c r="C27" s="133">
        <v>671784</v>
      </c>
      <c r="D27" s="129">
        <v>50633</v>
      </c>
      <c r="E27" s="119"/>
      <c r="F27" s="107">
        <v>10004</v>
      </c>
      <c r="G27" s="108">
        <v>11</v>
      </c>
      <c r="H27" s="133">
        <v>581048</v>
      </c>
      <c r="I27" s="129">
        <v>45535</v>
      </c>
    </row>
    <row r="28" spans="1:9" s="120" customFormat="1" ht="14.25" customHeight="1">
      <c r="A28" s="107">
        <v>10022</v>
      </c>
      <c r="B28" s="108">
        <v>121</v>
      </c>
      <c r="C28" s="133">
        <v>12421792</v>
      </c>
      <c r="D28" s="129">
        <v>51470</v>
      </c>
      <c r="E28" s="119"/>
      <c r="F28" s="107">
        <v>10010</v>
      </c>
      <c r="G28" s="108">
        <v>21</v>
      </c>
      <c r="H28" s="133">
        <v>2756926</v>
      </c>
      <c r="I28" s="129">
        <v>33190</v>
      </c>
    </row>
    <row r="29" spans="1:9" s="120" customFormat="1" ht="14.25" customHeight="1">
      <c r="A29" s="107">
        <v>10023</v>
      </c>
      <c r="B29" s="108">
        <v>16</v>
      </c>
      <c r="C29" s="133">
        <v>1053763</v>
      </c>
      <c r="D29" s="129">
        <v>50176</v>
      </c>
      <c r="E29" s="119"/>
      <c r="F29" s="107">
        <v>10011</v>
      </c>
      <c r="G29" s="108">
        <v>36</v>
      </c>
      <c r="H29" s="133">
        <v>3480053</v>
      </c>
      <c r="I29" s="129">
        <v>49593</v>
      </c>
    </row>
    <row r="30" spans="1:9" s="120" customFormat="1" ht="14.25" customHeight="1">
      <c r="A30" s="107">
        <v>10024</v>
      </c>
      <c r="B30" s="108">
        <v>11</v>
      </c>
      <c r="C30" s="133">
        <v>663274</v>
      </c>
      <c r="D30" s="129">
        <v>40798</v>
      </c>
      <c r="E30" s="119"/>
      <c r="F30" s="107">
        <v>10012</v>
      </c>
      <c r="G30" s="108">
        <v>10</v>
      </c>
      <c r="H30" s="133">
        <v>419107</v>
      </c>
      <c r="I30" s="129">
        <v>30535</v>
      </c>
    </row>
    <row r="31" spans="1:9" s="120" customFormat="1" ht="14.25" customHeight="1">
      <c r="A31" s="107">
        <v>10028</v>
      </c>
      <c r="B31" s="108">
        <v>11</v>
      </c>
      <c r="C31" s="133">
        <v>502310</v>
      </c>
      <c r="D31" s="129">
        <v>45293</v>
      </c>
      <c r="E31" s="119"/>
      <c r="F31" s="107">
        <v>10013</v>
      </c>
      <c r="G31" s="108">
        <v>35</v>
      </c>
      <c r="H31" s="133">
        <v>4137080</v>
      </c>
      <c r="I31" s="129">
        <v>21036</v>
      </c>
    </row>
    <row r="32" spans="1:9" s="120" customFormat="1" ht="14.25" customHeight="1">
      <c r="A32" s="107">
        <v>10036</v>
      </c>
      <c r="B32" s="108">
        <v>44</v>
      </c>
      <c r="C32" s="133">
        <v>3962940</v>
      </c>
      <c r="D32" s="129">
        <v>53851</v>
      </c>
      <c r="E32" s="119"/>
      <c r="F32" s="107">
        <v>10014</v>
      </c>
      <c r="G32" s="108">
        <v>16</v>
      </c>
      <c r="H32" s="133">
        <v>2051726</v>
      </c>
      <c r="I32" s="129">
        <v>52326</v>
      </c>
    </row>
    <row r="33" spans="1:9" s="120" customFormat="1" ht="14.25" customHeight="1">
      <c r="A33" s="107">
        <v>10038</v>
      </c>
      <c r="B33" s="108">
        <v>15</v>
      </c>
      <c r="C33" s="133">
        <v>1580148</v>
      </c>
      <c r="D33" s="129">
        <v>27662</v>
      </c>
      <c r="E33" s="119"/>
      <c r="F33" s="107">
        <v>10016</v>
      </c>
      <c r="G33" s="108">
        <v>29</v>
      </c>
      <c r="H33" s="133">
        <v>1769326</v>
      </c>
      <c r="I33" s="129">
        <v>39400</v>
      </c>
    </row>
    <row r="34" spans="1:9" s="120" customFormat="1" ht="14.25" customHeight="1">
      <c r="A34" s="107">
        <v>10065</v>
      </c>
      <c r="B34" s="108">
        <v>12</v>
      </c>
      <c r="C34" s="133">
        <v>532126</v>
      </c>
      <c r="D34" s="129">
        <v>33978</v>
      </c>
      <c r="E34" s="119"/>
      <c r="F34" s="107">
        <v>10017</v>
      </c>
      <c r="G34" s="108">
        <v>27</v>
      </c>
      <c r="H34" s="133">
        <v>2117738</v>
      </c>
      <c r="I34" s="129">
        <v>43488</v>
      </c>
    </row>
    <row r="35" spans="1:9" s="120" customFormat="1" ht="14.25" customHeight="1">
      <c r="A35" s="107"/>
      <c r="B35" s="108"/>
      <c r="C35" s="133"/>
      <c r="D35" s="129"/>
      <c r="E35" s="119"/>
      <c r="F35" s="107">
        <v>10018</v>
      </c>
      <c r="G35" s="108">
        <v>19</v>
      </c>
      <c r="H35" s="133">
        <v>908935</v>
      </c>
      <c r="I35" s="129">
        <v>27627</v>
      </c>
    </row>
    <row r="36" spans="1:9" s="120" customFormat="1" ht="14.25" customHeight="1">
      <c r="A36" s="30" t="s">
        <v>73</v>
      </c>
      <c r="B36" s="108"/>
      <c r="C36" s="133"/>
      <c r="D36" s="129"/>
      <c r="E36" s="119"/>
      <c r="F36" s="107">
        <v>10019</v>
      </c>
      <c r="G36" s="108">
        <v>26</v>
      </c>
      <c r="H36" s="133">
        <v>2945106</v>
      </c>
      <c r="I36" s="129">
        <v>15148</v>
      </c>
    </row>
    <row r="37" spans="1:9" s="120" customFormat="1" ht="14.25" customHeight="1">
      <c r="A37" s="107">
        <v>10011</v>
      </c>
      <c r="B37" s="108">
        <v>13</v>
      </c>
      <c r="C37" s="133">
        <v>1095945</v>
      </c>
      <c r="D37" s="129">
        <v>52339</v>
      </c>
      <c r="E37" s="119"/>
      <c r="F37" s="107">
        <v>10022</v>
      </c>
      <c r="G37" s="108">
        <v>21</v>
      </c>
      <c r="H37" s="133">
        <v>8389049</v>
      </c>
      <c r="I37" s="129">
        <v>25701</v>
      </c>
    </row>
    <row r="38" spans="1:9" s="120" customFormat="1" ht="14.25" customHeight="1">
      <c r="A38" s="107">
        <v>10022</v>
      </c>
      <c r="B38" s="108">
        <v>10</v>
      </c>
      <c r="C38" s="133">
        <v>638743</v>
      </c>
      <c r="D38" s="129">
        <v>31918</v>
      </c>
      <c r="E38" s="119"/>
      <c r="F38" s="107">
        <v>10023</v>
      </c>
      <c r="G38" s="108">
        <v>17</v>
      </c>
      <c r="H38" s="133">
        <v>2348002</v>
      </c>
      <c r="I38" s="129">
        <v>46797</v>
      </c>
    </row>
    <row r="39" spans="1:9" s="120" customFormat="1" ht="14.25" customHeight="1">
      <c r="A39" s="107"/>
      <c r="B39" s="108"/>
      <c r="C39" s="133"/>
      <c r="D39" s="129"/>
      <c r="E39" s="119"/>
      <c r="F39" s="107">
        <v>10036</v>
      </c>
      <c r="G39" s="108">
        <v>60</v>
      </c>
      <c r="H39" s="133">
        <v>14715758</v>
      </c>
      <c r="I39" s="129">
        <v>45149</v>
      </c>
    </row>
    <row r="40" spans="1:9" s="120" customFormat="1" ht="14.25" customHeight="1">
      <c r="A40" s="30" t="s">
        <v>74</v>
      </c>
      <c r="B40" s="108"/>
      <c r="C40" s="133"/>
      <c r="D40" s="129"/>
      <c r="E40" s="119"/>
      <c r="F40" s="107"/>
      <c r="G40" s="108"/>
      <c r="H40" s="133"/>
      <c r="I40" s="129"/>
    </row>
    <row r="41" spans="1:9" s="120" customFormat="1" ht="14.25" customHeight="1">
      <c r="A41" s="107">
        <v>10001</v>
      </c>
      <c r="B41" s="108">
        <v>74</v>
      </c>
      <c r="C41" s="133">
        <v>4017751</v>
      </c>
      <c r="D41" s="129">
        <v>20011</v>
      </c>
      <c r="E41" s="119"/>
      <c r="F41" s="30" t="s">
        <v>76</v>
      </c>
      <c r="G41" s="108"/>
      <c r="H41" s="133"/>
      <c r="I41" s="129"/>
    </row>
    <row r="42" spans="1:9" s="120" customFormat="1" ht="14.25" customHeight="1">
      <c r="A42" s="107">
        <v>10003</v>
      </c>
      <c r="B42" s="108">
        <v>51</v>
      </c>
      <c r="C42" s="133">
        <v>2150615</v>
      </c>
      <c r="D42" s="129">
        <v>19249</v>
      </c>
      <c r="E42" s="119"/>
      <c r="F42" s="107">
        <v>10001</v>
      </c>
      <c r="G42" s="108">
        <v>101</v>
      </c>
      <c r="H42" s="133">
        <v>15233566</v>
      </c>
      <c r="I42" s="129">
        <v>49265</v>
      </c>
    </row>
    <row r="43" spans="1:9" s="120" customFormat="1" ht="14.25" customHeight="1">
      <c r="A43" s="107">
        <v>10004</v>
      </c>
      <c r="B43" s="108">
        <v>29</v>
      </c>
      <c r="C43" s="133">
        <v>1587544</v>
      </c>
      <c r="D43" s="129">
        <v>19361</v>
      </c>
      <c r="E43" s="119"/>
      <c r="F43" s="107">
        <v>10003</v>
      </c>
      <c r="G43" s="108">
        <v>78</v>
      </c>
      <c r="H43" s="133">
        <v>4596116</v>
      </c>
      <c r="I43" s="129">
        <v>38470</v>
      </c>
    </row>
    <row r="44" spans="1:9" s="120" customFormat="1" ht="14.25" customHeight="1">
      <c r="A44" s="107">
        <v>10005</v>
      </c>
      <c r="B44" s="108">
        <v>20</v>
      </c>
      <c r="C44" s="133">
        <v>881760</v>
      </c>
      <c r="D44" s="129">
        <v>32849</v>
      </c>
      <c r="E44" s="119"/>
      <c r="F44" s="107">
        <v>10007</v>
      </c>
      <c r="G44" s="108">
        <v>26</v>
      </c>
      <c r="H44" s="133">
        <v>3222565</v>
      </c>
      <c r="I44" s="129">
        <v>44130</v>
      </c>
    </row>
    <row r="45" spans="1:9" s="120" customFormat="1" ht="14.25" customHeight="1">
      <c r="A45" s="107">
        <v>10006</v>
      </c>
      <c r="B45" s="108">
        <v>12</v>
      </c>
      <c r="C45" s="133">
        <v>1894926</v>
      </c>
      <c r="D45" s="129">
        <v>21886</v>
      </c>
      <c r="E45" s="119"/>
      <c r="F45" s="107">
        <v>10010</v>
      </c>
      <c r="G45" s="108">
        <v>44</v>
      </c>
      <c r="H45" s="133">
        <v>2950788</v>
      </c>
      <c r="I45" s="129">
        <v>31977</v>
      </c>
    </row>
    <row r="46" spans="1:9" s="120" customFormat="1" ht="14.25" customHeight="1">
      <c r="A46" s="107">
        <v>10007</v>
      </c>
      <c r="B46" s="108">
        <v>16</v>
      </c>
      <c r="C46" s="133">
        <v>875232</v>
      </c>
      <c r="D46" s="129">
        <v>23408</v>
      </c>
      <c r="E46" s="119"/>
      <c r="F46" s="107">
        <v>10011</v>
      </c>
      <c r="G46" s="108">
        <v>78</v>
      </c>
      <c r="H46" s="133">
        <v>5451462</v>
      </c>
      <c r="I46" s="129">
        <v>44405</v>
      </c>
    </row>
    <row r="47" spans="1:9" s="120" customFormat="1" ht="14.25" customHeight="1">
      <c r="A47" s="107">
        <v>10010</v>
      </c>
      <c r="B47" s="108">
        <v>65</v>
      </c>
      <c r="C47" s="133">
        <v>3276341</v>
      </c>
      <c r="D47" s="129">
        <v>22158</v>
      </c>
      <c r="E47" s="119"/>
      <c r="F47" s="107">
        <v>10012</v>
      </c>
      <c r="G47" s="108">
        <v>165</v>
      </c>
      <c r="H47" s="133">
        <v>9935398</v>
      </c>
      <c r="I47" s="129">
        <v>36525</v>
      </c>
    </row>
    <row r="48" spans="1:9" s="120" customFormat="1" ht="14.25" customHeight="1">
      <c r="A48" s="107">
        <v>10011</v>
      </c>
      <c r="B48" s="108">
        <v>55</v>
      </c>
      <c r="C48" s="133">
        <v>2406410</v>
      </c>
      <c r="D48" s="129">
        <v>16626</v>
      </c>
      <c r="E48" s="119"/>
      <c r="F48" s="107">
        <v>10013</v>
      </c>
      <c r="G48" s="108">
        <v>54</v>
      </c>
      <c r="H48" s="133">
        <v>2143831</v>
      </c>
      <c r="I48" s="129">
        <v>25338</v>
      </c>
    </row>
    <row r="49" spans="1:9" s="120" customFormat="1" ht="14.25" customHeight="1">
      <c r="A49" s="107">
        <v>10012</v>
      </c>
      <c r="B49" s="108">
        <v>29</v>
      </c>
      <c r="C49" s="133">
        <v>863687</v>
      </c>
      <c r="D49" s="129">
        <v>16345</v>
      </c>
      <c r="E49" s="119"/>
      <c r="F49" s="107">
        <v>10014</v>
      </c>
      <c r="G49" s="108">
        <v>61</v>
      </c>
      <c r="H49" s="133">
        <v>3436098</v>
      </c>
      <c r="I49" s="129">
        <v>22571</v>
      </c>
    </row>
    <row r="50" spans="1:9" s="120" customFormat="1" ht="14.25" customHeight="1">
      <c r="A50" s="107">
        <v>10013</v>
      </c>
      <c r="B50" s="108">
        <v>37</v>
      </c>
      <c r="C50" s="133">
        <v>2080791</v>
      </c>
      <c r="D50" s="129">
        <v>19258</v>
      </c>
      <c r="E50" s="119"/>
      <c r="F50" s="107">
        <v>10016</v>
      </c>
      <c r="G50" s="108">
        <v>30</v>
      </c>
      <c r="H50" s="133">
        <v>1209692</v>
      </c>
      <c r="I50" s="129">
        <v>28882</v>
      </c>
    </row>
    <row r="51" spans="1:9" s="120" customFormat="1" ht="14.25" customHeight="1">
      <c r="A51" s="107">
        <v>10014</v>
      </c>
      <c r="B51" s="108">
        <v>29</v>
      </c>
      <c r="C51" s="133">
        <v>3081976</v>
      </c>
      <c r="D51" s="129">
        <v>28551</v>
      </c>
      <c r="E51" s="119"/>
      <c r="F51" s="107">
        <v>10017</v>
      </c>
      <c r="G51" s="108">
        <v>61</v>
      </c>
      <c r="H51" s="133">
        <v>6319201</v>
      </c>
      <c r="I51" s="129">
        <v>62945</v>
      </c>
    </row>
    <row r="52" spans="1:9" s="120" customFormat="1" ht="14.25" customHeight="1">
      <c r="A52" s="107">
        <v>10016</v>
      </c>
      <c r="B52" s="108">
        <v>68</v>
      </c>
      <c r="C52" s="133">
        <v>2710471</v>
      </c>
      <c r="D52" s="129">
        <v>20648</v>
      </c>
      <c r="E52" s="119"/>
      <c r="F52" s="107">
        <v>10018</v>
      </c>
      <c r="G52" s="108">
        <v>67</v>
      </c>
      <c r="H52" s="133">
        <v>3695831</v>
      </c>
      <c r="I52" s="129">
        <v>25486</v>
      </c>
    </row>
    <row r="53" spans="1:9" s="120" customFormat="1" ht="14.25" customHeight="1">
      <c r="A53" s="107">
        <v>10017</v>
      </c>
      <c r="B53" s="108">
        <v>76</v>
      </c>
      <c r="C53" s="133">
        <v>8202907</v>
      </c>
      <c r="D53" s="129">
        <v>25745</v>
      </c>
      <c r="E53" s="119"/>
      <c r="F53" s="107">
        <v>10019</v>
      </c>
      <c r="G53" s="108">
        <v>80</v>
      </c>
      <c r="H53" s="133">
        <v>10998709</v>
      </c>
      <c r="I53" s="129">
        <v>50399</v>
      </c>
    </row>
    <row r="54" spans="1:9" s="120" customFormat="1" ht="14.25" customHeight="1">
      <c r="A54" s="107">
        <v>10018</v>
      </c>
      <c r="B54" s="108">
        <v>58</v>
      </c>
      <c r="C54" s="133">
        <v>1740411</v>
      </c>
      <c r="D54" s="129">
        <v>23058</v>
      </c>
      <c r="E54" s="119"/>
      <c r="F54" s="107">
        <v>10020</v>
      </c>
      <c r="G54" s="108">
        <v>22</v>
      </c>
      <c r="H54" s="133">
        <v>2537048</v>
      </c>
      <c r="I54" s="129">
        <v>47199</v>
      </c>
    </row>
    <row r="55" spans="1:9" s="120" customFormat="1" ht="14.25" customHeight="1">
      <c r="A55" s="138">
        <v>10019</v>
      </c>
      <c r="B55" s="139">
        <v>79</v>
      </c>
      <c r="C55" s="140">
        <v>6607572</v>
      </c>
      <c r="D55" s="141">
        <v>23767</v>
      </c>
      <c r="E55" s="119"/>
      <c r="F55" s="138">
        <v>10021</v>
      </c>
      <c r="G55" s="139">
        <v>62</v>
      </c>
      <c r="H55" s="140">
        <v>4436530</v>
      </c>
      <c r="I55" s="141">
        <v>39453</v>
      </c>
    </row>
    <row r="58" spans="1:4" ht="45">
      <c r="A58" s="135" t="s">
        <v>80</v>
      </c>
      <c r="B58" s="28" t="s">
        <v>63</v>
      </c>
      <c r="C58" s="136" t="s">
        <v>137</v>
      </c>
      <c r="D58" s="126" t="s">
        <v>156</v>
      </c>
    </row>
    <row r="59" spans="1:4" ht="15">
      <c r="A59" s="18"/>
      <c r="B59" s="31"/>
      <c r="C59" s="131"/>
      <c r="D59" s="127"/>
    </row>
    <row r="60" spans="1:4" ht="14.25" customHeight="1">
      <c r="A60" s="30" t="s">
        <v>178</v>
      </c>
      <c r="B60" s="108"/>
      <c r="C60" s="132"/>
      <c r="D60" s="128"/>
    </row>
    <row r="61" spans="1:4" ht="14.25" customHeight="1">
      <c r="A61" s="107">
        <v>10022</v>
      </c>
      <c r="B61" s="108">
        <v>166</v>
      </c>
      <c r="C61" s="132">
        <v>21845563</v>
      </c>
      <c r="D61" s="128">
        <v>49931</v>
      </c>
    </row>
    <row r="62" spans="1:4" ht="14.25" customHeight="1">
      <c r="A62" s="107">
        <v>10023</v>
      </c>
      <c r="B62" s="108">
        <v>53</v>
      </c>
      <c r="C62" s="133">
        <v>3053391</v>
      </c>
      <c r="D62" s="129">
        <v>27615</v>
      </c>
    </row>
    <row r="63" spans="1:4" ht="14.25" customHeight="1">
      <c r="A63" s="107">
        <v>10024</v>
      </c>
      <c r="B63" s="108">
        <v>24</v>
      </c>
      <c r="C63" s="133">
        <v>1181448</v>
      </c>
      <c r="D63" s="129">
        <v>38125</v>
      </c>
    </row>
    <row r="64" spans="1:4" ht="14.25" customHeight="1">
      <c r="A64" s="107">
        <v>10028</v>
      </c>
      <c r="B64" s="108">
        <v>39</v>
      </c>
      <c r="C64" s="133">
        <v>2168918</v>
      </c>
      <c r="D64" s="129">
        <v>32252</v>
      </c>
    </row>
    <row r="65" spans="1:4" ht="14.25" customHeight="1">
      <c r="A65" s="107">
        <v>10036</v>
      </c>
      <c r="B65" s="108">
        <v>49</v>
      </c>
      <c r="C65" s="133">
        <v>8765910</v>
      </c>
      <c r="D65" s="129">
        <v>92387</v>
      </c>
    </row>
    <row r="66" spans="1:4" ht="14.25" customHeight="1">
      <c r="A66" s="107">
        <v>10065</v>
      </c>
      <c r="B66" s="108">
        <v>60</v>
      </c>
      <c r="C66" s="133">
        <v>5103826</v>
      </c>
      <c r="D66" s="129">
        <v>50680</v>
      </c>
    </row>
    <row r="67" spans="1:4" ht="14.25" customHeight="1">
      <c r="A67" s="107">
        <v>10075</v>
      </c>
      <c r="B67" s="108">
        <v>20</v>
      </c>
      <c r="C67" s="133">
        <v>788067</v>
      </c>
      <c r="D67" s="129">
        <v>26413</v>
      </c>
    </row>
    <row r="68" spans="1:4" ht="14.25" customHeight="1">
      <c r="A68" s="107">
        <v>10128</v>
      </c>
      <c r="B68" s="108">
        <v>14</v>
      </c>
      <c r="C68" s="133">
        <v>432189</v>
      </c>
      <c r="D68" s="129">
        <v>18733</v>
      </c>
    </row>
    <row r="69" spans="1:4" ht="14.25" customHeight="1">
      <c r="A69" s="107">
        <v>10281</v>
      </c>
      <c r="B69" s="108">
        <v>10</v>
      </c>
      <c r="C69" s="134">
        <v>249681</v>
      </c>
      <c r="D69" s="130">
        <v>24225</v>
      </c>
    </row>
    <row r="70" spans="1:4" ht="14.25" customHeight="1">
      <c r="A70" s="107"/>
      <c r="B70" s="108"/>
      <c r="C70" s="133"/>
      <c r="D70" s="129"/>
    </row>
    <row r="71" spans="1:4" ht="14.25" customHeight="1">
      <c r="A71" s="30" t="s">
        <v>77</v>
      </c>
      <c r="B71" s="108"/>
      <c r="C71" s="133"/>
      <c r="D71" s="129"/>
    </row>
    <row r="72" spans="1:4" ht="14.25" customHeight="1">
      <c r="A72" s="107">
        <v>10012</v>
      </c>
      <c r="B72" s="108">
        <v>18</v>
      </c>
      <c r="C72" s="133">
        <v>688862</v>
      </c>
      <c r="D72" s="129">
        <v>28516</v>
      </c>
    </row>
    <row r="73" spans="1:4" ht="14.25" customHeight="1">
      <c r="A73" s="107">
        <v>10013</v>
      </c>
      <c r="B73" s="108">
        <v>10</v>
      </c>
      <c r="C73" s="133">
        <v>403853</v>
      </c>
      <c r="D73" s="129">
        <v>18752</v>
      </c>
    </row>
    <row r="74" spans="1:4" ht="14.25" customHeight="1">
      <c r="A74" s="107">
        <v>10014</v>
      </c>
      <c r="B74" s="108">
        <v>10</v>
      </c>
      <c r="C74" s="133">
        <v>1173752</v>
      </c>
      <c r="D74" s="129">
        <v>99222</v>
      </c>
    </row>
    <row r="75" spans="1:4" ht="14.25" customHeight="1">
      <c r="A75" s="107">
        <v>10016</v>
      </c>
      <c r="B75" s="108">
        <v>16</v>
      </c>
      <c r="C75" s="133">
        <v>1014455</v>
      </c>
      <c r="D75" s="129">
        <v>48867</v>
      </c>
    </row>
    <row r="76" spans="1:4" ht="14.25" customHeight="1">
      <c r="A76" s="107">
        <v>10017</v>
      </c>
      <c r="B76" s="108">
        <v>11</v>
      </c>
      <c r="C76" s="133">
        <v>3265388</v>
      </c>
      <c r="D76" s="129">
        <v>75588</v>
      </c>
    </row>
    <row r="77" spans="1:4" ht="14.25" customHeight="1">
      <c r="A77" s="107">
        <v>10018</v>
      </c>
      <c r="B77" s="108">
        <v>11</v>
      </c>
      <c r="C77" s="133">
        <v>518271</v>
      </c>
      <c r="D77" s="129">
        <v>20764</v>
      </c>
    </row>
    <row r="78" spans="1:4" ht="15">
      <c r="A78" s="107">
        <v>10019</v>
      </c>
      <c r="B78" s="108">
        <v>10</v>
      </c>
      <c r="C78" s="133">
        <v>1854751</v>
      </c>
      <c r="D78" s="129">
        <v>48642</v>
      </c>
    </row>
    <row r="79" spans="1:4" ht="15">
      <c r="A79" s="107">
        <v>10022</v>
      </c>
      <c r="B79" s="108">
        <v>20</v>
      </c>
      <c r="C79" s="133">
        <v>1491332</v>
      </c>
      <c r="D79" s="129">
        <v>30968</v>
      </c>
    </row>
    <row r="80" spans="1:4" ht="15">
      <c r="A80" s="107">
        <v>10036</v>
      </c>
      <c r="B80" s="108">
        <v>12</v>
      </c>
      <c r="C80" s="133">
        <v>1060800</v>
      </c>
      <c r="D80" s="129">
        <v>90941</v>
      </c>
    </row>
    <row r="81" spans="1:4" ht="15">
      <c r="A81" s="107"/>
      <c r="B81" s="108"/>
      <c r="C81" s="133"/>
      <c r="D81" s="129"/>
    </row>
    <row r="82" spans="1:4" ht="15">
      <c r="A82" s="30" t="s">
        <v>78</v>
      </c>
      <c r="B82" s="108"/>
      <c r="C82" s="133"/>
      <c r="D82" s="129"/>
    </row>
    <row r="83" spans="1:4" ht="15">
      <c r="A83" s="138">
        <v>10018</v>
      </c>
      <c r="B83" s="139">
        <v>10</v>
      </c>
      <c r="C83" s="140">
        <v>875700</v>
      </c>
      <c r="D83" s="141">
        <v>26489</v>
      </c>
    </row>
    <row r="84" spans="1:4" ht="15">
      <c r="A84" s="248"/>
      <c r="B84" s="249"/>
      <c r="C84" s="133"/>
      <c r="D84" s="251"/>
    </row>
    <row r="85" spans="1:4" ht="15">
      <c r="A85" s="248"/>
      <c r="B85" s="249"/>
      <c r="C85" s="133"/>
      <c r="D85" s="251"/>
    </row>
    <row r="86" spans="1:4" ht="15">
      <c r="A86" s="195"/>
      <c r="B86" s="249"/>
      <c r="C86" s="133"/>
      <c r="D86" s="251"/>
    </row>
    <row r="87" spans="1:4" ht="15">
      <c r="A87" s="248"/>
      <c r="B87" s="249"/>
      <c r="C87" s="133"/>
      <c r="D87" s="251"/>
    </row>
  </sheetData>
  <sheetProtection/>
  <mergeCells count="7">
    <mergeCell ref="A8:I8"/>
    <mergeCell ref="A1:I1"/>
    <mergeCell ref="A2:I2"/>
    <mergeCell ref="A4:I4"/>
    <mergeCell ref="A5:I5"/>
    <mergeCell ref="A6:I6"/>
    <mergeCell ref="A7:I7"/>
  </mergeCells>
  <printOptions horizontalCentered="1"/>
  <pageMargins left="0.7" right="0.7" top="0.75" bottom="0.75" header="0.3" footer="0.3"/>
  <pageSetup fitToHeight="2" orientation="portrait" scale="68" r:id="rId1"/>
  <rowBreaks count="1" manualBreakCount="1">
    <brk id="5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62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7.421875" style="1" customWidth="1"/>
    <col min="4" max="4" width="2.28125" style="1" customWidth="1"/>
    <col min="5" max="5" width="13.28125" style="1" customWidth="1"/>
    <col min="6" max="6" width="7.421875" style="1" customWidth="1"/>
    <col min="7" max="7" width="2.28125" style="1" customWidth="1"/>
    <col min="8" max="8" width="12.140625" style="1" customWidth="1"/>
    <col min="9" max="9" width="14.57421875" style="1" customWidth="1"/>
    <col min="10" max="10" width="7.421875" style="1" customWidth="1"/>
    <col min="11" max="11" width="2.28125" style="1" customWidth="1"/>
    <col min="12" max="12" width="12.7109375" style="1" customWidth="1"/>
    <col min="13" max="13" width="14.8515625" style="1" customWidth="1"/>
    <col min="14" max="16384" width="9.140625" style="1" customWidth="1"/>
  </cols>
  <sheetData>
    <row r="1" spans="1:13" ht="18">
      <c r="A1" s="343" t="s">
        <v>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69"/>
    </row>
    <row r="2" spans="1:13" ht="18">
      <c r="A2" s="343" t="s">
        <v>195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69"/>
    </row>
    <row r="3" spans="1:6" ht="15">
      <c r="A3" s="57"/>
      <c r="B3" s="57"/>
      <c r="C3" s="57"/>
      <c r="D3" s="57"/>
      <c r="E3" s="57"/>
      <c r="F3" s="57"/>
    </row>
    <row r="4" spans="1:13" ht="18">
      <c r="A4" s="343" t="s">
        <v>154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269"/>
    </row>
    <row r="5" spans="1:13" ht="18">
      <c r="A5" s="343" t="s">
        <v>62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269"/>
    </row>
    <row r="6" spans="1:13" ht="18">
      <c r="A6" s="343" t="s">
        <v>179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269"/>
    </row>
    <row r="7" spans="1:12" ht="18">
      <c r="A7" s="343" t="s">
        <v>180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</row>
    <row r="8" spans="1:8" ht="15.75">
      <c r="A8" s="270"/>
      <c r="B8" s="270"/>
      <c r="C8" s="270"/>
      <c r="D8" s="270"/>
      <c r="E8" s="270"/>
      <c r="F8" s="270"/>
      <c r="G8" s="270"/>
      <c r="H8" s="270"/>
    </row>
    <row r="9" spans="1:12" ht="15.75" customHeight="1">
      <c r="A9" s="299"/>
      <c r="B9" s="299"/>
      <c r="C9" s="300"/>
      <c r="D9" s="300"/>
      <c r="E9" s="299"/>
      <c r="F9" s="300"/>
      <c r="G9" s="300"/>
      <c r="H9" s="365" t="s">
        <v>112</v>
      </c>
      <c r="I9" s="362" t="s">
        <v>181</v>
      </c>
      <c r="J9" s="363"/>
      <c r="K9" s="363"/>
      <c r="L9" s="364"/>
    </row>
    <row r="10" spans="1:13" ht="16.5" customHeight="1">
      <c r="A10" s="18"/>
      <c r="B10" s="295"/>
      <c r="C10" s="296" t="s">
        <v>40</v>
      </c>
      <c r="D10" s="294"/>
      <c r="E10" s="297" t="s">
        <v>10</v>
      </c>
      <c r="F10" s="296" t="s">
        <v>40</v>
      </c>
      <c r="G10" s="298"/>
      <c r="H10" s="366"/>
      <c r="I10" s="368" t="s">
        <v>182</v>
      </c>
      <c r="J10" s="237" t="s">
        <v>40</v>
      </c>
      <c r="K10" s="276"/>
      <c r="L10" s="360" t="s">
        <v>183</v>
      </c>
      <c r="M10" s="279"/>
    </row>
    <row r="11" spans="1:13" ht="15.75" customHeight="1">
      <c r="A11" s="239" t="s">
        <v>64</v>
      </c>
      <c r="B11" s="7" t="s">
        <v>61</v>
      </c>
      <c r="C11" s="8" t="s">
        <v>9</v>
      </c>
      <c r="D11" s="78"/>
      <c r="E11" s="236" t="s">
        <v>65</v>
      </c>
      <c r="F11" s="8" t="s">
        <v>9</v>
      </c>
      <c r="G11" s="77"/>
      <c r="H11" s="367"/>
      <c r="I11" s="369"/>
      <c r="J11" s="8" t="s">
        <v>9</v>
      </c>
      <c r="K11" s="77"/>
      <c r="L11" s="361"/>
      <c r="M11" s="279"/>
    </row>
    <row r="12" spans="1:13" ht="15.75" customHeight="1">
      <c r="A12" s="9"/>
      <c r="B12" s="10"/>
      <c r="C12" s="11"/>
      <c r="D12" s="11"/>
      <c r="E12" s="10"/>
      <c r="F12" s="11"/>
      <c r="G12" s="21"/>
      <c r="H12" s="12"/>
      <c r="I12" s="10"/>
      <c r="J12" s="11"/>
      <c r="K12" s="21"/>
      <c r="L12" s="12"/>
      <c r="M12" s="21"/>
    </row>
    <row r="13" spans="1:13" s="56" customFormat="1" ht="15">
      <c r="A13" s="39" t="s">
        <v>1</v>
      </c>
      <c r="B13" s="40">
        <v>230</v>
      </c>
      <c r="C13" s="41">
        <f>(B13/B$59)*100</f>
        <v>12.352309344790548</v>
      </c>
      <c r="D13" s="41" t="s">
        <v>11</v>
      </c>
      <c r="E13" s="42">
        <v>1018717</v>
      </c>
      <c r="F13" s="41">
        <f>(E13/E$59)*100</f>
        <v>12.550944625471377</v>
      </c>
      <c r="G13" s="331" t="s">
        <v>11</v>
      </c>
      <c r="H13" s="271">
        <v>0</v>
      </c>
      <c r="I13" s="42">
        <v>2367704</v>
      </c>
      <c r="J13" s="41">
        <f>(I13/I$59)*100</f>
        <v>11.493226133951172</v>
      </c>
      <c r="K13" s="331" t="s">
        <v>11</v>
      </c>
      <c r="L13" s="271">
        <v>11876.86</v>
      </c>
      <c r="M13" s="280"/>
    </row>
    <row r="14" spans="1:13" s="56" customFormat="1" ht="15">
      <c r="A14" s="44" t="s">
        <v>12</v>
      </c>
      <c r="B14" s="304" t="s">
        <v>202</v>
      </c>
      <c r="C14" s="305" t="s">
        <v>202</v>
      </c>
      <c r="D14" s="305"/>
      <c r="E14" s="304" t="s">
        <v>202</v>
      </c>
      <c r="F14" s="305" t="s">
        <v>202</v>
      </c>
      <c r="G14" s="307"/>
      <c r="H14" s="308" t="s">
        <v>202</v>
      </c>
      <c r="I14" s="306" t="s">
        <v>202</v>
      </c>
      <c r="J14" s="305" t="s">
        <v>202</v>
      </c>
      <c r="K14" s="307"/>
      <c r="L14" s="308" t="s">
        <v>202</v>
      </c>
      <c r="M14" s="281"/>
    </row>
    <row r="15" spans="1:13" s="56" customFormat="1" ht="15">
      <c r="A15" s="44" t="s">
        <v>13</v>
      </c>
      <c r="B15" s="304" t="s">
        <v>202</v>
      </c>
      <c r="C15" s="305" t="s">
        <v>202</v>
      </c>
      <c r="D15" s="305"/>
      <c r="E15" s="304" t="s">
        <v>202</v>
      </c>
      <c r="F15" s="305" t="s">
        <v>202</v>
      </c>
      <c r="G15" s="307"/>
      <c r="H15" s="308" t="s">
        <v>202</v>
      </c>
      <c r="I15" s="306" t="s">
        <v>202</v>
      </c>
      <c r="J15" s="305" t="s">
        <v>202</v>
      </c>
      <c r="K15" s="307"/>
      <c r="L15" s="308" t="s">
        <v>202</v>
      </c>
      <c r="M15" s="281"/>
    </row>
    <row r="16" spans="1:13" s="56" customFormat="1" ht="15">
      <c r="A16" s="44" t="s">
        <v>14</v>
      </c>
      <c r="B16" s="304" t="s">
        <v>202</v>
      </c>
      <c r="C16" s="305" t="s">
        <v>202</v>
      </c>
      <c r="D16" s="46"/>
      <c r="E16" s="304" t="s">
        <v>202</v>
      </c>
      <c r="F16" s="305" t="s">
        <v>202</v>
      </c>
      <c r="G16" s="277"/>
      <c r="H16" s="308" t="s">
        <v>202</v>
      </c>
      <c r="I16" s="306" t="s">
        <v>202</v>
      </c>
      <c r="J16" s="305" t="s">
        <v>202</v>
      </c>
      <c r="K16" s="277"/>
      <c r="L16" s="308" t="s">
        <v>202</v>
      </c>
      <c r="M16" s="281"/>
    </row>
    <row r="17" spans="1:13" s="56" customFormat="1" ht="14.25" customHeight="1">
      <c r="A17" s="44" t="s">
        <v>15</v>
      </c>
      <c r="B17" s="45">
        <v>206</v>
      </c>
      <c r="C17" s="46">
        <f>(B17/B$59)*100</f>
        <v>11.063372717508056</v>
      </c>
      <c r="D17" s="46"/>
      <c r="E17" s="47">
        <v>787207</v>
      </c>
      <c r="F17" s="46">
        <f>(E17/E$59)*100</f>
        <v>9.698661616310954</v>
      </c>
      <c r="G17" s="277"/>
      <c r="H17" s="272">
        <v>0</v>
      </c>
      <c r="I17" s="47">
        <v>2076562</v>
      </c>
      <c r="J17" s="46">
        <f>(I17/I$59)*100</f>
        <v>10.07997479717478</v>
      </c>
      <c r="K17" s="277"/>
      <c r="L17" s="272">
        <v>11552.83</v>
      </c>
      <c r="M17" s="281"/>
    </row>
    <row r="18" spans="1:13" s="56" customFormat="1" ht="15">
      <c r="A18" s="39"/>
      <c r="B18" s="45"/>
      <c r="C18" s="46"/>
      <c r="D18" s="46"/>
      <c r="E18" s="47"/>
      <c r="F18" s="49"/>
      <c r="G18" s="277"/>
      <c r="H18" s="273"/>
      <c r="I18" s="47"/>
      <c r="J18" s="49"/>
      <c r="K18" s="277"/>
      <c r="L18" s="273"/>
      <c r="M18" s="282"/>
    </row>
    <row r="19" spans="1:13" s="56" customFormat="1" ht="15">
      <c r="A19" s="39" t="s">
        <v>2</v>
      </c>
      <c r="B19" s="40">
        <v>65</v>
      </c>
      <c r="C19" s="41">
        <f>(B19/B$59)*100</f>
        <v>3.4908700322234156</v>
      </c>
      <c r="D19" s="41"/>
      <c r="E19" s="50">
        <v>281874</v>
      </c>
      <c r="F19" s="41">
        <f>(E19/E$59)*100</f>
        <v>3.4727848512983677</v>
      </c>
      <c r="G19" s="277"/>
      <c r="H19" s="274">
        <v>0</v>
      </c>
      <c r="I19" s="50">
        <v>642678</v>
      </c>
      <c r="J19" s="41">
        <f>(I19/I$59)*100</f>
        <v>3.1196651208577895</v>
      </c>
      <c r="K19" s="277"/>
      <c r="L19" s="274">
        <v>9729.31</v>
      </c>
      <c r="M19" s="283"/>
    </row>
    <row r="20" spans="1:13" s="56" customFormat="1" ht="15">
      <c r="A20" s="39"/>
      <c r="B20" s="51"/>
      <c r="C20" s="46"/>
      <c r="D20" s="46"/>
      <c r="E20" s="47"/>
      <c r="F20" s="49"/>
      <c r="G20" s="277"/>
      <c r="H20" s="273"/>
      <c r="I20" s="47"/>
      <c r="J20" s="49"/>
      <c r="K20" s="277"/>
      <c r="L20" s="273"/>
      <c r="M20" s="282"/>
    </row>
    <row r="21" spans="1:13" s="56" customFormat="1" ht="15">
      <c r="A21" s="39" t="s">
        <v>3</v>
      </c>
      <c r="B21" s="40">
        <v>997</v>
      </c>
      <c r="C21" s="41">
        <f>(B21/B$59)*100</f>
        <v>53.54457572502685</v>
      </c>
      <c r="D21" s="41"/>
      <c r="E21" s="50">
        <v>2698097</v>
      </c>
      <c r="F21" s="41">
        <f>(E21/E$59)*100</f>
        <v>33.24148516334806</v>
      </c>
      <c r="G21" s="277"/>
      <c r="H21" s="274">
        <v>0</v>
      </c>
      <c r="I21" s="50">
        <v>11028765</v>
      </c>
      <c r="J21" s="41">
        <f>(I21/I$59)*100</f>
        <v>53.53544620577825</v>
      </c>
      <c r="K21" s="277"/>
      <c r="L21" s="274">
        <v>12226.18</v>
      </c>
      <c r="M21" s="283"/>
    </row>
    <row r="22" spans="1:13" s="56" customFormat="1" ht="14.25" customHeight="1">
      <c r="A22" s="44" t="s">
        <v>16</v>
      </c>
      <c r="B22" s="287">
        <v>105</v>
      </c>
      <c r="C22" s="46">
        <f aca="true" t="shared" si="0" ref="C22:C33">(B22/B$59)*100</f>
        <v>5.639097744360902</v>
      </c>
      <c r="D22" s="201"/>
      <c r="E22" s="47">
        <v>358891</v>
      </c>
      <c r="F22" s="46">
        <f aca="true" t="shared" si="1" ref="F22:F33">(E22/E$59)*100</f>
        <v>4.421660841607677</v>
      </c>
      <c r="G22" s="277"/>
      <c r="H22" s="272">
        <v>960.31</v>
      </c>
      <c r="I22" s="47">
        <v>1068878</v>
      </c>
      <c r="J22" s="46">
        <f aca="true" t="shared" si="2" ref="J22:J33">(I22/I$59)*100</f>
        <v>5.188510288281584</v>
      </c>
      <c r="K22" s="277"/>
      <c r="L22" s="272">
        <v>11177.1</v>
      </c>
      <c r="M22" s="281"/>
    </row>
    <row r="23" spans="1:13" s="56" customFormat="1" ht="14.25" customHeight="1">
      <c r="A23" s="44" t="s">
        <v>17</v>
      </c>
      <c r="B23" s="287">
        <v>25</v>
      </c>
      <c r="C23" s="46">
        <f t="shared" si="0"/>
        <v>1.342642320085929</v>
      </c>
      <c r="D23" s="201"/>
      <c r="E23" s="47">
        <v>175186</v>
      </c>
      <c r="F23" s="46">
        <f t="shared" si="1"/>
        <v>2.158351912413191</v>
      </c>
      <c r="G23" s="277"/>
      <c r="H23" s="272">
        <v>2411.32</v>
      </c>
      <c r="I23" s="47">
        <v>208758</v>
      </c>
      <c r="J23" s="46">
        <f t="shared" si="2"/>
        <v>1.013345798829321</v>
      </c>
      <c r="K23" s="277"/>
      <c r="L23" s="272">
        <v>10165.95</v>
      </c>
      <c r="M23" s="281"/>
    </row>
    <row r="24" spans="1:13" s="56" customFormat="1" ht="14.25" customHeight="1">
      <c r="A24" s="44" t="s">
        <v>18</v>
      </c>
      <c r="B24" s="304" t="s">
        <v>202</v>
      </c>
      <c r="C24" s="305" t="s">
        <v>202</v>
      </c>
      <c r="D24" s="46"/>
      <c r="E24" s="304" t="s">
        <v>202</v>
      </c>
      <c r="F24" s="305" t="s">
        <v>202</v>
      </c>
      <c r="G24" s="277"/>
      <c r="H24" s="308" t="s">
        <v>202</v>
      </c>
      <c r="I24" s="306" t="s">
        <v>202</v>
      </c>
      <c r="J24" s="305" t="s">
        <v>202</v>
      </c>
      <c r="K24" s="277"/>
      <c r="L24" s="308" t="s">
        <v>202</v>
      </c>
      <c r="M24" s="281"/>
    </row>
    <row r="25" spans="1:13" s="56" customFormat="1" ht="15">
      <c r="A25" s="44" t="s">
        <v>114</v>
      </c>
      <c r="B25" s="281">
        <v>246</v>
      </c>
      <c r="C25" s="46">
        <f t="shared" si="0"/>
        <v>13.211600429645543</v>
      </c>
      <c r="D25" s="201"/>
      <c r="E25" s="47">
        <v>910129</v>
      </c>
      <c r="F25" s="46">
        <f t="shared" si="1"/>
        <v>11.213103031593306</v>
      </c>
      <c r="G25" s="277"/>
      <c r="H25" s="272">
        <v>0</v>
      </c>
      <c r="I25" s="47">
        <v>2523154</v>
      </c>
      <c r="J25" s="46">
        <f t="shared" si="2"/>
        <v>12.247806099404078</v>
      </c>
      <c r="K25" s="277"/>
      <c r="L25" s="272">
        <v>11742.74</v>
      </c>
      <c r="M25" s="281"/>
    </row>
    <row r="26" spans="1:13" s="56" customFormat="1" ht="15">
      <c r="A26" s="44" t="s">
        <v>66</v>
      </c>
      <c r="B26" s="304" t="s">
        <v>202</v>
      </c>
      <c r="C26" s="305" t="s">
        <v>202</v>
      </c>
      <c r="D26" s="46"/>
      <c r="E26" s="304" t="s">
        <v>202</v>
      </c>
      <c r="F26" s="305" t="s">
        <v>202</v>
      </c>
      <c r="G26" s="277"/>
      <c r="H26" s="308" t="s">
        <v>202</v>
      </c>
      <c r="I26" s="306" t="s">
        <v>202</v>
      </c>
      <c r="J26" s="305" t="s">
        <v>202</v>
      </c>
      <c r="K26" s="277"/>
      <c r="L26" s="308" t="s">
        <v>202</v>
      </c>
      <c r="M26" s="281"/>
    </row>
    <row r="27" spans="1:13" s="56" customFormat="1" ht="15">
      <c r="A27" s="44" t="s">
        <v>19</v>
      </c>
      <c r="B27" s="287">
        <v>20</v>
      </c>
      <c r="C27" s="46">
        <f t="shared" si="0"/>
        <v>1.0741138560687433</v>
      </c>
      <c r="D27" s="201"/>
      <c r="E27" s="47">
        <v>5819</v>
      </c>
      <c r="F27" s="46">
        <f t="shared" si="1"/>
        <v>0.07169208600192001</v>
      </c>
      <c r="G27" s="277"/>
      <c r="H27" s="272">
        <v>0</v>
      </c>
      <c r="I27" s="47">
        <v>192188</v>
      </c>
      <c r="J27" s="46">
        <f t="shared" si="2"/>
        <v>0.9329122830521922</v>
      </c>
      <c r="K27" s="277"/>
      <c r="L27" s="272">
        <v>12196.94</v>
      </c>
      <c r="M27" s="281"/>
    </row>
    <row r="28" spans="1:13" s="56" customFormat="1" ht="15">
      <c r="A28" s="44" t="s">
        <v>20</v>
      </c>
      <c r="B28" s="281">
        <v>366</v>
      </c>
      <c r="C28" s="46">
        <f t="shared" si="0"/>
        <v>19.656283566058004</v>
      </c>
      <c r="D28" s="201"/>
      <c r="E28" s="47">
        <v>752794</v>
      </c>
      <c r="F28" s="46">
        <f t="shared" si="1"/>
        <v>9.274681593010719</v>
      </c>
      <c r="G28" s="277"/>
      <c r="H28" s="272">
        <v>0</v>
      </c>
      <c r="I28" s="47">
        <v>4351617</v>
      </c>
      <c r="J28" s="46">
        <f t="shared" si="2"/>
        <v>21.123467388383936</v>
      </c>
      <c r="K28" s="277"/>
      <c r="L28" s="272">
        <v>13089.37</v>
      </c>
      <c r="M28" s="281"/>
    </row>
    <row r="29" spans="1:13" s="56" customFormat="1" ht="15.75" customHeight="1">
      <c r="A29" s="44" t="s">
        <v>21</v>
      </c>
      <c r="B29" s="287">
        <v>15</v>
      </c>
      <c r="C29" s="46">
        <f t="shared" si="0"/>
        <v>0.8055853920515575</v>
      </c>
      <c r="D29" s="201"/>
      <c r="E29" s="47">
        <v>17832</v>
      </c>
      <c r="F29" s="46">
        <f t="shared" si="1"/>
        <v>0.21969638728067323</v>
      </c>
      <c r="G29" s="277"/>
      <c r="H29" s="272">
        <v>0</v>
      </c>
      <c r="I29" s="47">
        <v>144852</v>
      </c>
      <c r="J29" s="46">
        <f t="shared" si="2"/>
        <v>0.7031355236782533</v>
      </c>
      <c r="K29" s="277"/>
      <c r="L29" s="272">
        <v>11810.06</v>
      </c>
      <c r="M29" s="281"/>
    </row>
    <row r="30" spans="1:13" s="56" customFormat="1" ht="15">
      <c r="A30" s="44" t="s">
        <v>41</v>
      </c>
      <c r="B30" s="287">
        <v>25</v>
      </c>
      <c r="C30" s="46">
        <f t="shared" si="0"/>
        <v>1.342642320085929</v>
      </c>
      <c r="D30" s="201"/>
      <c r="E30" s="47">
        <v>68124</v>
      </c>
      <c r="F30" s="46">
        <f t="shared" si="1"/>
        <v>0.8393111645978344</v>
      </c>
      <c r="G30" s="277"/>
      <c r="H30" s="272">
        <v>0</v>
      </c>
      <c r="I30" s="47">
        <v>288745</v>
      </c>
      <c r="J30" s="46">
        <f t="shared" si="2"/>
        <v>1.401615903021548</v>
      </c>
      <c r="K30" s="277"/>
      <c r="L30" s="272">
        <v>13338</v>
      </c>
      <c r="M30" s="281"/>
    </row>
    <row r="31" spans="1:13" s="56" customFormat="1" ht="15">
      <c r="A31" s="44" t="s">
        <v>22</v>
      </c>
      <c r="B31" s="287">
        <v>13</v>
      </c>
      <c r="C31" s="46">
        <f t="shared" si="0"/>
        <v>0.6981740064446832</v>
      </c>
      <c r="D31" s="201"/>
      <c r="E31" s="47">
        <v>79619</v>
      </c>
      <c r="F31" s="46">
        <f t="shared" si="1"/>
        <v>0.9809335273048407</v>
      </c>
      <c r="G31" s="277"/>
      <c r="H31" s="272">
        <v>0</v>
      </c>
      <c r="I31" s="47">
        <v>177645</v>
      </c>
      <c r="J31" s="46">
        <f t="shared" si="2"/>
        <v>0.8623181599413422</v>
      </c>
      <c r="K31" s="277"/>
      <c r="L31" s="272">
        <v>12226.18</v>
      </c>
      <c r="M31" s="281"/>
    </row>
    <row r="32" spans="1:13" s="56" customFormat="1" ht="14.25" customHeight="1">
      <c r="A32" s="44" t="s">
        <v>23</v>
      </c>
      <c r="B32" s="287">
        <v>56</v>
      </c>
      <c r="C32" s="46">
        <f t="shared" si="0"/>
        <v>3.007518796992481</v>
      </c>
      <c r="D32" s="201"/>
      <c r="E32" s="47">
        <v>128513</v>
      </c>
      <c r="F32" s="46">
        <f t="shared" si="1"/>
        <v>1.5833244626851255</v>
      </c>
      <c r="G32" s="277"/>
      <c r="H32" s="272">
        <v>0</v>
      </c>
      <c r="I32" s="47">
        <v>534423</v>
      </c>
      <c r="J32" s="46">
        <f t="shared" si="2"/>
        <v>2.5941774774991244</v>
      </c>
      <c r="K32" s="277"/>
      <c r="L32" s="272">
        <v>10467</v>
      </c>
      <c r="M32" s="281"/>
    </row>
    <row r="33" spans="1:13" s="56" customFormat="1" ht="15">
      <c r="A33" s="44" t="s">
        <v>24</v>
      </c>
      <c r="B33" s="287">
        <v>107</v>
      </c>
      <c r="C33" s="46">
        <f t="shared" si="0"/>
        <v>5.746509129967777</v>
      </c>
      <c r="D33" s="201"/>
      <c r="E33" s="47">
        <v>153047</v>
      </c>
      <c r="F33" s="46">
        <f t="shared" si="1"/>
        <v>1.8855918003670475</v>
      </c>
      <c r="G33" s="277"/>
      <c r="H33" s="272">
        <v>0</v>
      </c>
      <c r="I33" s="47">
        <v>1317207</v>
      </c>
      <c r="J33" s="46">
        <f t="shared" si="2"/>
        <v>6.393940254450481</v>
      </c>
      <c r="K33" s="277"/>
      <c r="L33" s="272">
        <v>13835.48</v>
      </c>
      <c r="M33" s="281"/>
    </row>
    <row r="34" spans="1:13" s="56" customFormat="1" ht="15">
      <c r="A34" s="44" t="s">
        <v>42</v>
      </c>
      <c r="B34" s="304" t="s">
        <v>202</v>
      </c>
      <c r="C34" s="305" t="s">
        <v>202</v>
      </c>
      <c r="D34" s="46"/>
      <c r="E34" s="304" t="s">
        <v>202</v>
      </c>
      <c r="F34" s="305" t="s">
        <v>202</v>
      </c>
      <c r="G34" s="277"/>
      <c r="H34" s="308" t="s">
        <v>202</v>
      </c>
      <c r="I34" s="306" t="s">
        <v>202</v>
      </c>
      <c r="J34" s="305" t="s">
        <v>202</v>
      </c>
      <c r="K34" s="277"/>
      <c r="L34" s="308" t="s">
        <v>202</v>
      </c>
      <c r="M34" s="281"/>
    </row>
    <row r="35" spans="1:13" s="56" customFormat="1" ht="15">
      <c r="A35" s="44" t="s">
        <v>43</v>
      </c>
      <c r="B35" s="304" t="s">
        <v>202</v>
      </c>
      <c r="C35" s="305" t="s">
        <v>202</v>
      </c>
      <c r="D35" s="46"/>
      <c r="E35" s="304" t="s">
        <v>202</v>
      </c>
      <c r="F35" s="305" t="s">
        <v>202</v>
      </c>
      <c r="G35" s="277"/>
      <c r="H35" s="308" t="s">
        <v>202</v>
      </c>
      <c r="I35" s="306" t="s">
        <v>202</v>
      </c>
      <c r="J35" s="305" t="s">
        <v>202</v>
      </c>
      <c r="K35" s="277"/>
      <c r="L35" s="308" t="s">
        <v>202</v>
      </c>
      <c r="M35" s="281"/>
    </row>
    <row r="36" spans="1:13" s="56" customFormat="1" ht="15">
      <c r="A36" s="39"/>
      <c r="B36" s="45"/>
      <c r="C36" s="46"/>
      <c r="D36" s="46"/>
      <c r="E36" s="47"/>
      <c r="F36" s="49"/>
      <c r="G36" s="277"/>
      <c r="H36" s="273"/>
      <c r="I36" s="47"/>
      <c r="J36" s="49"/>
      <c r="K36" s="277"/>
      <c r="L36" s="273"/>
      <c r="M36" s="282"/>
    </row>
    <row r="37" spans="1:13" s="56" customFormat="1" ht="15">
      <c r="A37" s="39" t="s">
        <v>4</v>
      </c>
      <c r="B37" s="40">
        <v>67</v>
      </c>
      <c r="C37" s="41">
        <f>(B37/B$59)*100</f>
        <v>3.5982814178302904</v>
      </c>
      <c r="D37" s="41"/>
      <c r="E37" s="50">
        <v>249372</v>
      </c>
      <c r="F37" s="41">
        <f>(E37/E$59)*100</f>
        <v>3.0723490067830888</v>
      </c>
      <c r="G37" s="277"/>
      <c r="H37" s="274">
        <v>0</v>
      </c>
      <c r="I37" s="50">
        <v>768976</v>
      </c>
      <c r="J37" s="41">
        <f>(I37/I$59)*100</f>
        <v>3.7327364651921173</v>
      </c>
      <c r="K37" s="277"/>
      <c r="L37" s="274">
        <v>10962.86</v>
      </c>
      <c r="M37" s="283"/>
    </row>
    <row r="38" spans="1:13" s="56" customFormat="1" ht="15">
      <c r="A38" s="44" t="s">
        <v>25</v>
      </c>
      <c r="B38" s="304" t="s">
        <v>202</v>
      </c>
      <c r="C38" s="305" t="s">
        <v>202</v>
      </c>
      <c r="D38" s="46"/>
      <c r="E38" s="304" t="s">
        <v>202</v>
      </c>
      <c r="F38" s="305" t="s">
        <v>202</v>
      </c>
      <c r="G38" s="277"/>
      <c r="H38" s="308" t="s">
        <v>202</v>
      </c>
      <c r="I38" s="306" t="s">
        <v>202</v>
      </c>
      <c r="J38" s="305" t="s">
        <v>202</v>
      </c>
      <c r="K38" s="277"/>
      <c r="L38" s="308" t="s">
        <v>202</v>
      </c>
      <c r="M38" s="281"/>
    </row>
    <row r="39" spans="1:13" s="56" customFormat="1" ht="15">
      <c r="A39" s="44" t="s">
        <v>26</v>
      </c>
      <c r="B39" s="51">
        <v>32</v>
      </c>
      <c r="C39" s="46">
        <f>(B39/B$59)*100</f>
        <v>1.7185821697099892</v>
      </c>
      <c r="D39" s="46"/>
      <c r="E39" s="47">
        <v>100681</v>
      </c>
      <c r="F39" s="46">
        <f>(E39/E$59)*100</f>
        <v>1.2404246280734332</v>
      </c>
      <c r="G39" s="277"/>
      <c r="H39" s="272">
        <v>0</v>
      </c>
      <c r="I39" s="47">
        <v>324031</v>
      </c>
      <c r="J39" s="46">
        <f>(I39/I$59)*100</f>
        <v>1.572899972889488</v>
      </c>
      <c r="K39" s="277"/>
      <c r="L39" s="272">
        <v>10344.78</v>
      </c>
      <c r="M39" s="281"/>
    </row>
    <row r="40" spans="1:13" s="56" customFormat="1" ht="15">
      <c r="A40" s="44" t="s">
        <v>27</v>
      </c>
      <c r="B40" s="304" t="s">
        <v>202</v>
      </c>
      <c r="C40" s="305" t="s">
        <v>202</v>
      </c>
      <c r="D40" s="46"/>
      <c r="E40" s="304" t="s">
        <v>202</v>
      </c>
      <c r="F40" s="305" t="s">
        <v>202</v>
      </c>
      <c r="G40" s="277"/>
      <c r="H40" s="308" t="s">
        <v>202</v>
      </c>
      <c r="I40" s="306" t="s">
        <v>202</v>
      </c>
      <c r="J40" s="305" t="s">
        <v>202</v>
      </c>
      <c r="K40" s="277"/>
      <c r="L40" s="308" t="s">
        <v>202</v>
      </c>
      <c r="M40" s="281"/>
    </row>
    <row r="41" spans="1:13" s="56" customFormat="1" ht="14.25" customHeight="1">
      <c r="A41" s="44" t="s">
        <v>28</v>
      </c>
      <c r="B41" s="51">
        <v>15</v>
      </c>
      <c r="C41" s="46">
        <f>(B41/B$59)*100</f>
        <v>0.8055853920515575</v>
      </c>
      <c r="D41" s="46"/>
      <c r="E41" s="47">
        <v>44376</v>
      </c>
      <c r="F41" s="46">
        <f>(E41/E$59)*100</f>
        <v>0.5467276178761302</v>
      </c>
      <c r="G41" s="277"/>
      <c r="H41" s="272">
        <v>0</v>
      </c>
      <c r="I41" s="47">
        <v>184623</v>
      </c>
      <c r="J41" s="46">
        <f>(I41/I$59)*100</f>
        <v>0.8961905240386752</v>
      </c>
      <c r="K41" s="277"/>
      <c r="L41" s="272">
        <v>13950.27</v>
      </c>
      <c r="M41" s="281"/>
    </row>
    <row r="42" spans="1:13" s="56" customFormat="1" ht="15">
      <c r="A42" s="39"/>
      <c r="B42" s="51"/>
      <c r="C42" s="46"/>
      <c r="D42" s="46"/>
      <c r="E42" s="47"/>
      <c r="F42" s="49"/>
      <c r="G42" s="277"/>
      <c r="H42" s="273"/>
      <c r="I42" s="47"/>
      <c r="J42" s="49"/>
      <c r="K42" s="277"/>
      <c r="L42" s="273"/>
      <c r="M42" s="282"/>
    </row>
    <row r="43" spans="1:13" s="56" customFormat="1" ht="15">
      <c r="A43" s="39" t="s">
        <v>5</v>
      </c>
      <c r="B43" s="40">
        <f>SUM(B44:B46)</f>
        <v>407</v>
      </c>
      <c r="C43" s="41">
        <f>(B43/B$59)*100</f>
        <v>21.858216970998924</v>
      </c>
      <c r="D43" s="41"/>
      <c r="E43" s="50">
        <f>SUM(E44:E46)</f>
        <v>2246048</v>
      </c>
      <c r="F43" s="41">
        <f>(E43/E$59)*100</f>
        <v>27.672085647094075</v>
      </c>
      <c r="G43" s="277"/>
      <c r="H43" s="274">
        <v>0</v>
      </c>
      <c r="I43" s="50">
        <f>SUM(I44:I46)</f>
        <v>4738936</v>
      </c>
      <c r="J43" s="41">
        <f>(I43/I$59)*100</f>
        <v>23.003577762390073</v>
      </c>
      <c r="K43" s="277"/>
      <c r="L43" s="274">
        <v>12497.22</v>
      </c>
      <c r="M43" s="283"/>
    </row>
    <row r="44" spans="1:13" s="56" customFormat="1" ht="15">
      <c r="A44" s="44" t="s">
        <v>29</v>
      </c>
      <c r="B44" s="45">
        <v>75</v>
      </c>
      <c r="C44" s="46">
        <f>(B44/B$59)*100</f>
        <v>4.027926960257788</v>
      </c>
      <c r="D44" s="46"/>
      <c r="E44" s="47">
        <v>199380</v>
      </c>
      <c r="F44" s="46">
        <f>(E44/E$59)*100</f>
        <v>2.4564303328858585</v>
      </c>
      <c r="G44" s="277"/>
      <c r="H44" s="272">
        <v>0</v>
      </c>
      <c r="I44" s="47">
        <v>784835</v>
      </c>
      <c r="J44" s="46">
        <f>(I44/I$59)*100</f>
        <v>3.8097186695801364</v>
      </c>
      <c r="K44" s="277"/>
      <c r="L44" s="272">
        <v>11766.64</v>
      </c>
      <c r="M44" s="281"/>
    </row>
    <row r="45" spans="1:13" s="56" customFormat="1" ht="15">
      <c r="A45" s="44" t="s">
        <v>30</v>
      </c>
      <c r="B45" s="45">
        <v>46</v>
      </c>
      <c r="C45" s="46">
        <f>(B45/B$59)*100</f>
        <v>2.4704618689581093</v>
      </c>
      <c r="D45" s="46"/>
      <c r="E45" s="47">
        <v>206396</v>
      </c>
      <c r="F45" s="46">
        <f>(E45/E$59)*100</f>
        <v>2.5428698715333016</v>
      </c>
      <c r="G45" s="277"/>
      <c r="H45" s="272">
        <v>0</v>
      </c>
      <c r="I45" s="47">
        <v>512212</v>
      </c>
      <c r="J45" s="46">
        <f>(I45/I$59)*100</f>
        <v>2.486361616369021</v>
      </c>
      <c r="K45" s="277"/>
      <c r="L45" s="272">
        <v>12206.19</v>
      </c>
      <c r="M45" s="281"/>
    </row>
    <row r="46" spans="1:13" s="56" customFormat="1" ht="15">
      <c r="A46" s="44" t="s">
        <v>31</v>
      </c>
      <c r="B46" s="45">
        <v>286</v>
      </c>
      <c r="C46" s="46">
        <f>(B46/B$59)*100</f>
        <v>15.35982814178303</v>
      </c>
      <c r="D46" s="46"/>
      <c r="E46" s="47">
        <v>1840272</v>
      </c>
      <c r="F46" s="46">
        <f>(E46/E$59)*100</f>
        <v>22.672785442674915</v>
      </c>
      <c r="G46" s="277"/>
      <c r="H46" s="272">
        <v>0</v>
      </c>
      <c r="I46" s="47">
        <v>3441889</v>
      </c>
      <c r="J46" s="46">
        <f>(I46/I$59)*100</f>
        <v>16.707497476440917</v>
      </c>
      <c r="K46" s="277"/>
      <c r="L46" s="272">
        <v>12751.66</v>
      </c>
      <c r="M46" s="281"/>
    </row>
    <row r="47" spans="1:13" s="56" customFormat="1" ht="15">
      <c r="A47" s="39"/>
      <c r="B47" s="45"/>
      <c r="C47" s="46"/>
      <c r="D47" s="46"/>
      <c r="E47" s="47"/>
      <c r="F47" s="49"/>
      <c r="G47" s="277"/>
      <c r="H47" s="273"/>
      <c r="I47" s="47"/>
      <c r="J47" s="49"/>
      <c r="K47" s="277"/>
      <c r="L47" s="273"/>
      <c r="M47" s="282"/>
    </row>
    <row r="48" spans="1:13" s="56" customFormat="1" ht="15">
      <c r="A48" s="39" t="s">
        <v>6</v>
      </c>
      <c r="B48" s="40">
        <v>41</v>
      </c>
      <c r="C48" s="41">
        <f>(B48/B$59)*100</f>
        <v>2.201933404940924</v>
      </c>
      <c r="D48" s="41"/>
      <c r="E48" s="50">
        <v>1346496</v>
      </c>
      <c r="F48" s="41">
        <f>(E48/E$59)*100</f>
        <v>16.589294901742786</v>
      </c>
      <c r="G48" s="277"/>
      <c r="H48" s="274">
        <v>0</v>
      </c>
      <c r="I48" s="50">
        <v>477086</v>
      </c>
      <c r="J48" s="41">
        <f>(I48/I$59)*100</f>
        <v>2.3158542129177584</v>
      </c>
      <c r="K48" s="277"/>
      <c r="L48" s="274">
        <v>12083.84</v>
      </c>
      <c r="M48" s="283"/>
    </row>
    <row r="49" spans="1:13" s="56" customFormat="1" ht="15">
      <c r="A49" s="44" t="s">
        <v>32</v>
      </c>
      <c r="B49" s="51">
        <v>13</v>
      </c>
      <c r="C49" s="46">
        <f>(B49/B$59)*100</f>
        <v>0.6981740064446832</v>
      </c>
      <c r="D49" s="46"/>
      <c r="E49" s="47">
        <v>683145</v>
      </c>
      <c r="F49" s="46">
        <f>(E49/E$59)*100</f>
        <v>8.416581902694903</v>
      </c>
      <c r="G49" s="277"/>
      <c r="H49" s="272">
        <v>0</v>
      </c>
      <c r="I49" s="47">
        <v>129176</v>
      </c>
      <c r="J49" s="46">
        <f>(I49/I$59)*100</f>
        <v>0.6270416315043081</v>
      </c>
      <c r="K49" s="277"/>
      <c r="L49" s="272">
        <v>10823.08</v>
      </c>
      <c r="M49" s="281"/>
    </row>
    <row r="50" spans="1:13" s="56" customFormat="1" ht="15">
      <c r="A50" s="44" t="s">
        <v>33</v>
      </c>
      <c r="B50" s="304" t="s">
        <v>202</v>
      </c>
      <c r="C50" s="305" t="s">
        <v>202</v>
      </c>
      <c r="D50" s="46"/>
      <c r="E50" s="304" t="s">
        <v>202</v>
      </c>
      <c r="F50" s="305" t="s">
        <v>202</v>
      </c>
      <c r="G50" s="277"/>
      <c r="H50" s="308" t="s">
        <v>202</v>
      </c>
      <c r="I50" s="306" t="s">
        <v>202</v>
      </c>
      <c r="J50" s="305" t="s">
        <v>202</v>
      </c>
      <c r="K50" s="277"/>
      <c r="L50" s="308" t="s">
        <v>202</v>
      </c>
      <c r="M50" s="281"/>
    </row>
    <row r="51" spans="1:13" s="56" customFormat="1" ht="15">
      <c r="A51" s="44" t="s">
        <v>34</v>
      </c>
      <c r="B51" s="304" t="s">
        <v>202</v>
      </c>
      <c r="C51" s="305" t="s">
        <v>202</v>
      </c>
      <c r="D51" s="46"/>
      <c r="E51" s="304" t="s">
        <v>202</v>
      </c>
      <c r="F51" s="305" t="s">
        <v>202</v>
      </c>
      <c r="G51" s="277"/>
      <c r="H51" s="308" t="s">
        <v>202</v>
      </c>
      <c r="I51" s="306" t="s">
        <v>202</v>
      </c>
      <c r="J51" s="305" t="s">
        <v>202</v>
      </c>
      <c r="K51" s="277"/>
      <c r="L51" s="308" t="s">
        <v>202</v>
      </c>
      <c r="M51" s="281"/>
    </row>
    <row r="52" spans="1:13" s="56" customFormat="1" ht="15">
      <c r="A52" s="44" t="s">
        <v>35</v>
      </c>
      <c r="B52" s="51">
        <v>20</v>
      </c>
      <c r="C52" s="46">
        <f>(B52/B$59)*100</f>
        <v>1.0741138560687433</v>
      </c>
      <c r="D52" s="46"/>
      <c r="E52" s="47">
        <v>662960</v>
      </c>
      <c r="F52" s="46">
        <f>(E52/E$59)*100</f>
        <v>8.16789574425724</v>
      </c>
      <c r="G52" s="277"/>
      <c r="H52" s="301">
        <v>0</v>
      </c>
      <c r="I52" s="302">
        <v>228650</v>
      </c>
      <c r="J52" s="303">
        <f>(I52/I$59)*100</f>
        <v>1.1099048510827094</v>
      </c>
      <c r="K52" s="68"/>
      <c r="L52" s="301">
        <v>12378.46</v>
      </c>
      <c r="M52" s="281"/>
    </row>
    <row r="53" spans="1:13" s="56" customFormat="1" ht="15">
      <c r="A53" s="39"/>
      <c r="B53" s="51"/>
      <c r="C53" s="46"/>
      <c r="D53" s="46"/>
      <c r="E53" s="47"/>
      <c r="F53" s="49"/>
      <c r="G53" s="277"/>
      <c r="H53" s="273"/>
      <c r="I53" s="47"/>
      <c r="J53" s="49"/>
      <c r="K53" s="277"/>
      <c r="L53" s="273"/>
      <c r="M53" s="282"/>
    </row>
    <row r="54" spans="1:13" s="56" customFormat="1" ht="15">
      <c r="A54" s="39" t="s">
        <v>7</v>
      </c>
      <c r="B54" s="40">
        <v>55</v>
      </c>
      <c r="C54" s="41">
        <f>(B54/B$59)*100</f>
        <v>2.9538131041890443</v>
      </c>
      <c r="D54" s="41"/>
      <c r="E54" s="50">
        <v>276052</v>
      </c>
      <c r="F54" s="41">
        <f>(E54/E$59)*100</f>
        <v>3.401055804262248</v>
      </c>
      <c r="G54" s="277"/>
      <c r="H54" s="274">
        <v>0</v>
      </c>
      <c r="I54" s="50">
        <v>576720</v>
      </c>
      <c r="J54" s="41">
        <f>(I54/I$59)*100</f>
        <v>2.7994940989128367</v>
      </c>
      <c r="K54" s="277"/>
      <c r="L54" s="274">
        <v>11666.89</v>
      </c>
      <c r="M54" s="283"/>
    </row>
    <row r="55" spans="1:13" s="56" customFormat="1" ht="15">
      <c r="A55" s="44" t="s">
        <v>36</v>
      </c>
      <c r="B55" s="304" t="s">
        <v>202</v>
      </c>
      <c r="C55" s="305" t="s">
        <v>202</v>
      </c>
      <c r="D55" s="46"/>
      <c r="E55" s="304" t="s">
        <v>202</v>
      </c>
      <c r="F55" s="305" t="s">
        <v>202</v>
      </c>
      <c r="G55" s="277"/>
      <c r="H55" s="308" t="s">
        <v>202</v>
      </c>
      <c r="I55" s="306" t="s">
        <v>202</v>
      </c>
      <c r="J55" s="305" t="s">
        <v>202</v>
      </c>
      <c r="K55" s="277"/>
      <c r="L55" s="308" t="s">
        <v>202</v>
      </c>
      <c r="M55" s="281"/>
    </row>
    <row r="56" spans="1:13" s="56" customFormat="1" ht="15">
      <c r="A56" s="44" t="s">
        <v>37</v>
      </c>
      <c r="B56" s="304" t="s">
        <v>202</v>
      </c>
      <c r="C56" s="305" t="s">
        <v>202</v>
      </c>
      <c r="D56" s="46"/>
      <c r="E56" s="304" t="s">
        <v>202</v>
      </c>
      <c r="F56" s="305" t="s">
        <v>202</v>
      </c>
      <c r="G56" s="277"/>
      <c r="H56" s="308" t="s">
        <v>202</v>
      </c>
      <c r="I56" s="306" t="s">
        <v>202</v>
      </c>
      <c r="J56" s="305" t="s">
        <v>202</v>
      </c>
      <c r="K56" s="277"/>
      <c r="L56" s="308" t="s">
        <v>202</v>
      </c>
      <c r="M56" s="281"/>
    </row>
    <row r="57" spans="1:13" s="56" customFormat="1" ht="15">
      <c r="A57" s="44" t="s">
        <v>67</v>
      </c>
      <c r="B57" s="45">
        <v>41</v>
      </c>
      <c r="C57" s="46">
        <f>(B57/B$59)*100</f>
        <v>2.201933404940924</v>
      </c>
      <c r="D57" s="46"/>
      <c r="E57" s="47">
        <v>124779</v>
      </c>
      <c r="F57" s="46">
        <f>(E57/E$59)*100</f>
        <v>1.5373202954517229</v>
      </c>
      <c r="G57" s="277"/>
      <c r="H57" s="272">
        <v>0</v>
      </c>
      <c r="I57" s="47">
        <v>460774</v>
      </c>
      <c r="J57" s="46">
        <f>(I57/I$59)*100</f>
        <v>2.2366730717375214</v>
      </c>
      <c r="K57" s="277"/>
      <c r="L57" s="272">
        <v>11736.47</v>
      </c>
      <c r="M57" s="281"/>
    </row>
    <row r="58" spans="1:13" s="56" customFormat="1" ht="15">
      <c r="A58" s="39"/>
      <c r="B58" s="45"/>
      <c r="C58" s="58"/>
      <c r="D58" s="58"/>
      <c r="E58" s="59"/>
      <c r="F58" s="58"/>
      <c r="G58" s="277"/>
      <c r="H58" s="48"/>
      <c r="I58" s="59"/>
      <c r="J58" s="58"/>
      <c r="K58" s="277"/>
      <c r="L58" s="48"/>
      <c r="M58" s="277"/>
    </row>
    <row r="59" spans="1:13" s="56" customFormat="1" ht="15">
      <c r="A59" s="60" t="s">
        <v>0</v>
      </c>
      <c r="B59" s="61">
        <f>B13+B19+B21+B37+B43+B48+B54</f>
        <v>1862</v>
      </c>
      <c r="C59" s="62">
        <f>C13+C19+C21+C37+C43+C48+C54</f>
        <v>100</v>
      </c>
      <c r="D59" s="62" t="s">
        <v>11</v>
      </c>
      <c r="E59" s="63">
        <f>E13+E19+E21+E37+E43+E48+E54</f>
        <v>8116656</v>
      </c>
      <c r="F59" s="62">
        <f>F13+F19+F21+F37+F43+F48+F54</f>
        <v>100</v>
      </c>
      <c r="G59" s="330" t="s">
        <v>11</v>
      </c>
      <c r="H59" s="275">
        <v>0</v>
      </c>
      <c r="I59" s="63">
        <f>I13+I19+I21+I37+I43+I48+I54</f>
        <v>20600865</v>
      </c>
      <c r="J59" s="62">
        <f>J13+J19+J21+J37+J43+J48+J54</f>
        <v>100</v>
      </c>
      <c r="K59" s="330" t="s">
        <v>11</v>
      </c>
      <c r="L59" s="275">
        <v>12195.33</v>
      </c>
      <c r="M59" s="280"/>
    </row>
    <row r="60" spans="9:13" ht="15">
      <c r="I60" s="21"/>
      <c r="J60" s="21"/>
      <c r="K60" s="21"/>
      <c r="L60" s="21"/>
      <c r="M60" s="21"/>
    </row>
    <row r="61" ht="15">
      <c r="A61" s="83" t="s">
        <v>203</v>
      </c>
    </row>
    <row r="62" ht="15">
      <c r="F62" s="66"/>
    </row>
  </sheetData>
  <sheetProtection/>
  <mergeCells count="10">
    <mergeCell ref="A1:L1"/>
    <mergeCell ref="A2:L2"/>
    <mergeCell ref="A4:L4"/>
    <mergeCell ref="A7:L7"/>
    <mergeCell ref="L10:L11"/>
    <mergeCell ref="A6:L6"/>
    <mergeCell ref="A5:L5"/>
    <mergeCell ref="I9:L9"/>
    <mergeCell ref="H9:H11"/>
    <mergeCell ref="I10:I11"/>
  </mergeCells>
  <printOptions/>
  <pageMargins left="0.7" right="0.7" top="0.75" bottom="0.75" header="0.3" footer="0.3"/>
  <pageSetup fitToHeight="1" fitToWidth="1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H3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8.7109375" style="55" customWidth="1"/>
    <col min="2" max="3" width="11.8515625" style="267" customWidth="1"/>
    <col min="4" max="4" width="2.57421875" style="267" customWidth="1"/>
    <col min="5" max="5" width="14.7109375" style="267" customWidth="1"/>
    <col min="6" max="6" width="11.8515625" style="267" customWidth="1"/>
    <col min="7" max="7" width="2.8515625" style="55" customWidth="1"/>
    <col min="8" max="8" width="14.7109375" style="55" customWidth="1"/>
    <col min="9" max="16384" width="9.140625" style="55" customWidth="1"/>
  </cols>
  <sheetData>
    <row r="1" spans="1:8" ht="18">
      <c r="A1" s="337" t="s">
        <v>8</v>
      </c>
      <c r="B1" s="337"/>
      <c r="C1" s="337"/>
      <c r="D1" s="337"/>
      <c r="E1" s="337"/>
      <c r="F1" s="337"/>
      <c r="G1" s="337"/>
      <c r="H1" s="337"/>
    </row>
    <row r="2" spans="1:8" ht="18">
      <c r="A2" s="337" t="s">
        <v>195</v>
      </c>
      <c r="B2" s="337"/>
      <c r="C2" s="337"/>
      <c r="D2" s="337"/>
      <c r="E2" s="337"/>
      <c r="F2" s="337"/>
      <c r="G2" s="337"/>
      <c r="H2" s="337"/>
    </row>
    <row r="3" spans="1:8" ht="15">
      <c r="A3" s="123"/>
      <c r="B3" s="123"/>
      <c r="C3" s="123"/>
      <c r="D3" s="123"/>
      <c r="E3" s="123"/>
      <c r="F3" s="123"/>
      <c r="G3" s="123"/>
      <c r="H3" s="123"/>
    </row>
    <row r="4" spans="1:8" ht="18">
      <c r="A4" s="337" t="s">
        <v>39</v>
      </c>
      <c r="B4" s="337"/>
      <c r="C4" s="337"/>
      <c r="D4" s="337"/>
      <c r="E4" s="337"/>
      <c r="F4" s="337"/>
      <c r="G4" s="337"/>
      <c r="H4" s="337"/>
    </row>
    <row r="5" spans="1:8" ht="18" customHeight="1">
      <c r="A5" s="337" t="s">
        <v>101</v>
      </c>
      <c r="B5" s="337"/>
      <c r="C5" s="337"/>
      <c r="D5" s="337"/>
      <c r="E5" s="337"/>
      <c r="F5" s="337"/>
      <c r="G5" s="337"/>
      <c r="H5" s="337"/>
    </row>
    <row r="6" spans="1:8" ht="15.75">
      <c r="A6" s="338"/>
      <c r="B6" s="338"/>
      <c r="C6" s="338"/>
      <c r="D6" s="338"/>
      <c r="E6" s="338"/>
      <c r="F6" s="338"/>
      <c r="G6" s="338"/>
      <c r="H6" s="338"/>
    </row>
    <row r="7" spans="1:8" ht="30.75" customHeight="1">
      <c r="A7" s="14"/>
      <c r="B7" s="20"/>
      <c r="C7" s="237" t="s">
        <v>40</v>
      </c>
      <c r="D7" s="238"/>
      <c r="E7" s="235" t="s">
        <v>10</v>
      </c>
      <c r="F7" s="237" t="s">
        <v>40</v>
      </c>
      <c r="G7" s="15"/>
      <c r="H7" s="339" t="s">
        <v>112</v>
      </c>
    </row>
    <row r="8" spans="1:8" ht="15" customHeight="1">
      <c r="A8" s="76" t="s">
        <v>196</v>
      </c>
      <c r="B8" s="7" t="s">
        <v>61</v>
      </c>
      <c r="C8" s="8" t="s">
        <v>9</v>
      </c>
      <c r="D8" s="78"/>
      <c r="E8" s="236" t="s">
        <v>65</v>
      </c>
      <c r="F8" s="8" t="s">
        <v>9</v>
      </c>
      <c r="G8" s="77"/>
      <c r="H8" s="340"/>
    </row>
    <row r="9" spans="1:8" ht="12.75" customHeight="1">
      <c r="A9" s="95"/>
      <c r="B9" s="31"/>
      <c r="C9" s="32"/>
      <c r="D9" s="33"/>
      <c r="E9" s="258"/>
      <c r="F9" s="32"/>
      <c r="G9" s="53"/>
      <c r="H9" s="84"/>
    </row>
    <row r="10" spans="1:8" ht="19.5" customHeight="1">
      <c r="A10" s="30" t="s">
        <v>197</v>
      </c>
      <c r="B10" s="31">
        <v>168</v>
      </c>
      <c r="C10" s="32">
        <f aca="true" t="shared" si="0" ref="C10:C18">(B10/$B$31)*100</f>
        <v>1.9471488178025034</v>
      </c>
      <c r="D10" s="33" t="s">
        <v>11</v>
      </c>
      <c r="E10" s="258">
        <v>805676</v>
      </c>
      <c r="F10" s="32">
        <f>(E10/$E$31)*100</f>
        <v>0.0932381097570389</v>
      </c>
      <c r="G10" s="53" t="s">
        <v>11</v>
      </c>
      <c r="H10" s="180">
        <v>4741.1</v>
      </c>
    </row>
    <row r="11" spans="1:8" ht="19.5" customHeight="1">
      <c r="A11" s="30" t="s">
        <v>44</v>
      </c>
      <c r="B11" s="31">
        <v>371</v>
      </c>
      <c r="C11" s="32">
        <f t="shared" si="0"/>
        <v>4.299953639313862</v>
      </c>
      <c r="D11" s="33"/>
      <c r="E11" s="52">
        <v>719863</v>
      </c>
      <c r="F11" s="32">
        <f>(E11/$E$31)*100</f>
        <v>0.0833072666978181</v>
      </c>
      <c r="G11" s="53"/>
      <c r="H11" s="97">
        <v>0</v>
      </c>
    </row>
    <row r="12" spans="1:8" ht="19.5" customHeight="1">
      <c r="A12" s="30" t="s">
        <v>45</v>
      </c>
      <c r="B12" s="31">
        <v>335</v>
      </c>
      <c r="C12" s="32">
        <f t="shared" si="0"/>
        <v>3.882707464070468</v>
      </c>
      <c r="D12" s="33"/>
      <c r="E12" s="52">
        <v>1355780</v>
      </c>
      <c r="F12" s="32">
        <f>(E12/$E$31)*100</f>
        <v>0.15689975181884305</v>
      </c>
      <c r="G12" s="53"/>
      <c r="H12" s="97">
        <v>960</v>
      </c>
    </row>
    <row r="13" spans="1:8" ht="19.5" customHeight="1">
      <c r="A13" s="30" t="s">
        <v>46</v>
      </c>
      <c r="B13" s="31">
        <v>651</v>
      </c>
      <c r="C13" s="32">
        <f t="shared" si="0"/>
        <v>7.545201668984701</v>
      </c>
      <c r="D13" s="33"/>
      <c r="E13" s="52">
        <v>4271088</v>
      </c>
      <c r="F13" s="32">
        <f aca="true" t="shared" si="1" ref="F13:F18">(E13/$E$31)*100</f>
        <v>0.4942783100476764</v>
      </c>
      <c r="G13" s="53"/>
      <c r="H13" s="97">
        <v>7661.08</v>
      </c>
    </row>
    <row r="14" spans="1:8" ht="19.5" customHeight="1">
      <c r="A14" s="30" t="s">
        <v>47</v>
      </c>
      <c r="B14" s="31">
        <v>570</v>
      </c>
      <c r="C14" s="32">
        <f t="shared" si="0"/>
        <v>6.606397774687066</v>
      </c>
      <c r="D14" s="33"/>
      <c r="E14" s="52">
        <v>3915566</v>
      </c>
      <c r="F14" s="32">
        <f t="shared" si="1"/>
        <v>0.4531349729530602</v>
      </c>
      <c r="G14" s="53"/>
      <c r="H14" s="97">
        <v>4475.08</v>
      </c>
    </row>
    <row r="15" spans="1:8" ht="19.5" customHeight="1">
      <c r="A15" s="30" t="s">
        <v>48</v>
      </c>
      <c r="B15" s="31">
        <v>518</v>
      </c>
      <c r="C15" s="32">
        <f t="shared" si="0"/>
        <v>6.003708854891053</v>
      </c>
      <c r="D15" s="33"/>
      <c r="E15" s="52">
        <v>4893885</v>
      </c>
      <c r="F15" s="32">
        <f t="shared" si="1"/>
        <v>0.5663524627372869</v>
      </c>
      <c r="G15" s="53"/>
      <c r="H15" s="97">
        <v>15626.39</v>
      </c>
    </row>
    <row r="16" spans="1:8" ht="19.5" customHeight="1">
      <c r="A16" s="30" t="s">
        <v>49</v>
      </c>
      <c r="B16" s="31">
        <v>461</v>
      </c>
      <c r="C16" s="32">
        <f t="shared" si="0"/>
        <v>5.343069077422346</v>
      </c>
      <c r="D16" s="33"/>
      <c r="E16" s="52">
        <v>4920475</v>
      </c>
      <c r="F16" s="32">
        <f t="shared" si="1"/>
        <v>0.5694296318951613</v>
      </c>
      <c r="G16" s="53"/>
      <c r="H16" s="97">
        <v>17604.33</v>
      </c>
    </row>
    <row r="17" spans="1:8" ht="19.5" customHeight="1">
      <c r="A17" s="30" t="s">
        <v>50</v>
      </c>
      <c r="B17" s="31">
        <v>383</v>
      </c>
      <c r="C17" s="32">
        <f t="shared" si="0"/>
        <v>4.439035697728326</v>
      </c>
      <c r="D17" s="33"/>
      <c r="E17" s="52">
        <v>6415377</v>
      </c>
      <c r="F17" s="32">
        <f t="shared" si="1"/>
        <v>0.7424294938148622</v>
      </c>
      <c r="G17" s="53"/>
      <c r="H17" s="97">
        <v>19851.96</v>
      </c>
    </row>
    <row r="18" spans="1:8" ht="19.5" customHeight="1">
      <c r="A18" s="30" t="s">
        <v>51</v>
      </c>
      <c r="B18" s="31">
        <v>327</v>
      </c>
      <c r="C18" s="32">
        <f t="shared" si="0"/>
        <v>3.7899860917941584</v>
      </c>
      <c r="D18" s="33"/>
      <c r="E18" s="52">
        <v>7313402</v>
      </c>
      <c r="F18" s="32">
        <f t="shared" si="1"/>
        <v>0.8463548354094547</v>
      </c>
      <c r="G18" s="53"/>
      <c r="H18" s="97">
        <v>22413.52</v>
      </c>
    </row>
    <row r="19" spans="1:8" ht="19.5" customHeight="1">
      <c r="A19" s="30" t="s">
        <v>60</v>
      </c>
      <c r="B19" s="31">
        <v>553</v>
      </c>
      <c r="C19" s="32">
        <f aca="true" t="shared" si="2" ref="C19:C29">(B19/$B$31)*100</f>
        <v>6.409364858599907</v>
      </c>
      <c r="D19" s="33"/>
      <c r="E19" s="52">
        <v>13501705</v>
      </c>
      <c r="F19" s="32">
        <f aca="true" t="shared" si="3" ref="F19:F29">(E19/$E$31)*100</f>
        <v>1.5625058369582323</v>
      </c>
      <c r="G19" s="53"/>
      <c r="H19" s="97">
        <v>25272.51</v>
      </c>
    </row>
    <row r="20" spans="1:8" ht="19.5" customHeight="1">
      <c r="A20" s="30" t="s">
        <v>52</v>
      </c>
      <c r="B20" s="31">
        <v>441</v>
      </c>
      <c r="C20" s="32">
        <f t="shared" si="2"/>
        <v>5.111265646731571</v>
      </c>
      <c r="D20" s="33"/>
      <c r="E20" s="52">
        <v>12662729</v>
      </c>
      <c r="F20" s="32">
        <f t="shared" si="3"/>
        <v>1.4654140328440208</v>
      </c>
      <c r="G20" s="53"/>
      <c r="H20" s="97">
        <v>29045.1</v>
      </c>
    </row>
    <row r="21" spans="1:8" ht="19.5" customHeight="1">
      <c r="A21" s="30" t="s">
        <v>53</v>
      </c>
      <c r="B21" s="31">
        <v>342</v>
      </c>
      <c r="C21" s="32">
        <f t="shared" si="2"/>
        <v>3.9638386648122395</v>
      </c>
      <c r="D21" s="33"/>
      <c r="E21" s="52">
        <v>11211637</v>
      </c>
      <c r="F21" s="32">
        <f t="shared" si="3"/>
        <v>1.297484151398426</v>
      </c>
      <c r="G21" s="53"/>
      <c r="H21" s="97">
        <v>33181.75</v>
      </c>
    </row>
    <row r="22" spans="1:8" ht="19.5" customHeight="1">
      <c r="A22" s="30" t="s">
        <v>54</v>
      </c>
      <c r="B22" s="31">
        <v>298</v>
      </c>
      <c r="C22" s="32">
        <f t="shared" si="2"/>
        <v>3.453871117292536</v>
      </c>
      <c r="D22" s="33"/>
      <c r="E22" s="52">
        <v>10822559</v>
      </c>
      <c r="F22" s="32">
        <f t="shared" si="3"/>
        <v>1.2524574939479756</v>
      </c>
      <c r="G22" s="53"/>
      <c r="H22" s="97">
        <v>36971.45</v>
      </c>
    </row>
    <row r="23" spans="1:8" ht="19.5" customHeight="1">
      <c r="A23" s="30" t="s">
        <v>68</v>
      </c>
      <c r="B23" s="31">
        <v>902</v>
      </c>
      <c r="C23" s="32">
        <f t="shared" si="2"/>
        <v>10.454334724153917</v>
      </c>
      <c r="D23" s="33"/>
      <c r="E23" s="52">
        <v>42844530</v>
      </c>
      <c r="F23" s="32">
        <f t="shared" si="3"/>
        <v>4.958249954856227</v>
      </c>
      <c r="G23" s="53"/>
      <c r="H23" s="97">
        <v>47087.02</v>
      </c>
    </row>
    <row r="24" spans="1:8" ht="19.5" customHeight="1">
      <c r="A24" s="30" t="s">
        <v>69</v>
      </c>
      <c r="B24" s="31">
        <v>528</v>
      </c>
      <c r="C24" s="32">
        <f t="shared" si="2"/>
        <v>6.11961057023644</v>
      </c>
      <c r="D24" s="33"/>
      <c r="E24" s="52">
        <v>35322537</v>
      </c>
      <c r="F24" s="32">
        <f t="shared" si="3"/>
        <v>4.087755601138754</v>
      </c>
      <c r="G24" s="53"/>
      <c r="H24" s="97">
        <v>66464.72</v>
      </c>
    </row>
    <row r="25" spans="1:8" ht="19.5" customHeight="1">
      <c r="A25" s="30" t="s">
        <v>55</v>
      </c>
      <c r="B25" s="31">
        <v>547</v>
      </c>
      <c r="C25" s="32">
        <f t="shared" si="2"/>
        <v>6.339823829392675</v>
      </c>
      <c r="D25" s="33"/>
      <c r="E25" s="52">
        <v>51659595</v>
      </c>
      <c r="F25" s="32">
        <f t="shared" si="3"/>
        <v>5.978387079439102</v>
      </c>
      <c r="G25" s="53"/>
      <c r="H25" s="97">
        <v>92574.77</v>
      </c>
    </row>
    <row r="26" spans="1:8" ht="19.5" customHeight="1">
      <c r="A26" s="30" t="s">
        <v>56</v>
      </c>
      <c r="B26" s="31">
        <v>283</v>
      </c>
      <c r="C26" s="32">
        <f t="shared" si="2"/>
        <v>3.2800185442744554</v>
      </c>
      <c r="D26" s="33"/>
      <c r="E26" s="52">
        <v>38206596</v>
      </c>
      <c r="F26" s="32">
        <f t="shared" si="3"/>
        <v>4.421517820179381</v>
      </c>
      <c r="G26" s="53"/>
      <c r="H26" s="97">
        <v>134228.27</v>
      </c>
    </row>
    <row r="27" spans="1:8" ht="19.5" customHeight="1">
      <c r="A27" s="30" t="s">
        <v>57</v>
      </c>
      <c r="B27" s="31">
        <v>157</v>
      </c>
      <c r="C27" s="32">
        <f t="shared" si="2"/>
        <v>1.8196569309225776</v>
      </c>
      <c r="D27" s="33"/>
      <c r="E27" s="52">
        <v>27449395</v>
      </c>
      <c r="F27" s="32">
        <f t="shared" si="3"/>
        <v>3.176623982561619</v>
      </c>
      <c r="G27" s="53"/>
      <c r="H27" s="97">
        <v>175115</v>
      </c>
    </row>
    <row r="28" spans="1:8" ht="19.5" customHeight="1">
      <c r="A28" s="30" t="s">
        <v>59</v>
      </c>
      <c r="B28" s="31">
        <v>367</v>
      </c>
      <c r="C28" s="32">
        <f t="shared" si="2"/>
        <v>4.253592953175707</v>
      </c>
      <c r="D28" s="33"/>
      <c r="E28" s="52">
        <v>97956035</v>
      </c>
      <c r="F28" s="32">
        <f t="shared" si="3"/>
        <v>11.336114694609673</v>
      </c>
      <c r="G28" s="53"/>
      <c r="H28" s="97">
        <v>253625.63</v>
      </c>
    </row>
    <row r="29" spans="1:8" ht="19.5" customHeight="1">
      <c r="A29" s="30" t="s">
        <v>71</v>
      </c>
      <c r="B29" s="31">
        <v>426</v>
      </c>
      <c r="C29" s="32">
        <f t="shared" si="2"/>
        <v>4.937413073713491</v>
      </c>
      <c r="D29" s="33"/>
      <c r="E29" s="52">
        <v>487857462</v>
      </c>
      <c r="F29" s="32">
        <f t="shared" si="3"/>
        <v>56.45806451693538</v>
      </c>
      <c r="G29" s="53"/>
      <c r="H29" s="97">
        <v>691271.97</v>
      </c>
    </row>
    <row r="30" spans="1:8" ht="18" customHeight="1">
      <c r="A30" s="30"/>
      <c r="B30" s="31"/>
      <c r="C30" s="33"/>
      <c r="D30" s="33"/>
      <c r="E30" s="85"/>
      <c r="F30" s="33"/>
      <c r="G30" s="53"/>
      <c r="H30" s="260"/>
    </row>
    <row r="31" spans="1:8" ht="15">
      <c r="A31" s="86" t="s">
        <v>0</v>
      </c>
      <c r="B31" s="87">
        <f>SUM(B10:B29)</f>
        <v>8628</v>
      </c>
      <c r="C31" s="88">
        <f>SUM(C10:C29)</f>
        <v>100</v>
      </c>
      <c r="D31" s="89" t="s">
        <v>11</v>
      </c>
      <c r="E31" s="261">
        <f>SUM(E10:E29)</f>
        <v>864105892</v>
      </c>
      <c r="F31" s="88">
        <f>SUM(F10:F29)</f>
        <v>100</v>
      </c>
      <c r="G31" s="262" t="s">
        <v>11</v>
      </c>
      <c r="H31" s="263">
        <v>26882.08</v>
      </c>
    </row>
    <row r="32" spans="1:8" ht="15">
      <c r="A32" s="22"/>
      <c r="B32" s="23"/>
      <c r="C32" s="24"/>
      <c r="D32" s="25"/>
      <c r="E32" s="199"/>
      <c r="F32" s="24"/>
      <c r="G32" s="264"/>
      <c r="H32" s="264"/>
    </row>
    <row r="33" spans="1:6" ht="12" customHeight="1">
      <c r="A33" s="83" t="s">
        <v>198</v>
      </c>
      <c r="B33" s="2"/>
      <c r="C33" s="3"/>
      <c r="D33" s="3"/>
      <c r="E33" s="4"/>
      <c r="F33" s="3"/>
    </row>
    <row r="34" spans="1:8" ht="24.75" customHeight="1">
      <c r="A34" s="336" t="s">
        <v>206</v>
      </c>
      <c r="B34" s="336"/>
      <c r="C34" s="336"/>
      <c r="D34" s="336"/>
      <c r="E34" s="336"/>
      <c r="F34" s="336"/>
      <c r="G34" s="336"/>
      <c r="H34" s="336"/>
    </row>
    <row r="35" spans="1:8" ht="12" customHeight="1">
      <c r="A35" s="265"/>
      <c r="B35" s="266"/>
      <c r="C35" s="266"/>
      <c r="D35" s="266"/>
      <c r="E35" s="266"/>
      <c r="F35" s="266"/>
      <c r="G35" s="266"/>
      <c r="H35" s="266"/>
    </row>
    <row r="36" ht="12" customHeight="1">
      <c r="A36" s="83"/>
    </row>
    <row r="40" ht="51.75" customHeight="1"/>
  </sheetData>
  <sheetProtection/>
  <mergeCells count="7">
    <mergeCell ref="A34:H34"/>
    <mergeCell ref="A1:H1"/>
    <mergeCell ref="A2:H2"/>
    <mergeCell ref="A4:H4"/>
    <mergeCell ref="A5:H5"/>
    <mergeCell ref="A6:H6"/>
    <mergeCell ref="H7:H8"/>
  </mergeCells>
  <printOptions/>
  <pageMargins left="0.7" right="0.7" top="0.75" bottom="0.75" header="0.3" footer="0.3"/>
  <pageSetup fitToHeight="1" fitToWidth="1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P62"/>
  <sheetViews>
    <sheetView showGridLines="0" zoomScalePageLayoutView="0" workbookViewId="0" topLeftCell="A1">
      <selection activeCell="A1" sqref="A1:O1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7.421875" style="1" customWidth="1"/>
    <col min="4" max="4" width="2.28125" style="1" customWidth="1"/>
    <col min="5" max="5" width="12.421875" style="1" customWidth="1"/>
    <col min="6" max="6" width="7.421875" style="1" customWidth="1"/>
    <col min="7" max="7" width="2.28125" style="1" customWidth="1"/>
    <col min="8" max="8" width="10.8515625" style="1" customWidth="1"/>
    <col min="9" max="9" width="7.421875" style="1" customWidth="1"/>
    <col min="10" max="10" width="2.28125" style="1" customWidth="1"/>
    <col min="11" max="11" width="11.28125" style="1" customWidth="1"/>
    <col min="12" max="12" width="12.421875" style="1" customWidth="1"/>
    <col min="13" max="13" width="7.421875" style="1" customWidth="1"/>
    <col min="14" max="14" width="2.28125" style="1" customWidth="1"/>
    <col min="15" max="15" width="11.7109375" style="1" customWidth="1"/>
    <col min="16" max="16" width="14.8515625" style="1" customWidth="1"/>
    <col min="17" max="16384" width="9.140625" style="1" customWidth="1"/>
  </cols>
  <sheetData>
    <row r="1" spans="1:16" ht="18">
      <c r="A1" s="343" t="s">
        <v>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290"/>
    </row>
    <row r="2" spans="1:16" ht="18">
      <c r="A2" s="343" t="s">
        <v>195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290"/>
    </row>
    <row r="3" spans="1:9" ht="15">
      <c r="A3" s="57"/>
      <c r="B3" s="57"/>
      <c r="C3" s="57"/>
      <c r="D3" s="57"/>
      <c r="E3" s="57"/>
      <c r="F3" s="57"/>
      <c r="G3" s="57"/>
      <c r="H3" s="57"/>
      <c r="I3" s="57"/>
    </row>
    <row r="4" spans="1:16" ht="18">
      <c r="A4" s="343" t="s">
        <v>173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290"/>
    </row>
    <row r="5" spans="1:16" ht="18">
      <c r="A5" s="343" t="s">
        <v>175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290"/>
    </row>
    <row r="6" spans="1:16" ht="18">
      <c r="A6" s="343" t="s">
        <v>179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290"/>
    </row>
    <row r="7" spans="1:15" ht="18">
      <c r="A7" s="343" t="s">
        <v>184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11" ht="15.7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</row>
    <row r="9" spans="1:15" ht="15.75" customHeight="1">
      <c r="A9" s="299"/>
      <c r="B9" s="299"/>
      <c r="C9" s="300"/>
      <c r="D9" s="300"/>
      <c r="E9" s="299"/>
      <c r="F9" s="300"/>
      <c r="G9" s="300"/>
      <c r="H9" s="299"/>
      <c r="I9" s="300"/>
      <c r="J9" s="300"/>
      <c r="K9" s="360" t="s">
        <v>112</v>
      </c>
      <c r="L9" s="362" t="s">
        <v>181</v>
      </c>
      <c r="M9" s="363"/>
      <c r="N9" s="363"/>
      <c r="O9" s="364"/>
    </row>
    <row r="10" spans="1:16" ht="15.75" customHeight="1">
      <c r="A10" s="18"/>
      <c r="B10" s="295"/>
      <c r="C10" s="296" t="s">
        <v>40</v>
      </c>
      <c r="D10" s="294"/>
      <c r="E10" s="295"/>
      <c r="F10" s="296" t="s">
        <v>40</v>
      </c>
      <c r="G10" s="296"/>
      <c r="H10" s="297" t="s">
        <v>10</v>
      </c>
      <c r="I10" s="296" t="s">
        <v>40</v>
      </c>
      <c r="J10" s="298"/>
      <c r="K10" s="370"/>
      <c r="L10" s="368" t="s">
        <v>182</v>
      </c>
      <c r="M10" s="237" t="s">
        <v>40</v>
      </c>
      <c r="N10" s="276"/>
      <c r="O10" s="360" t="s">
        <v>183</v>
      </c>
      <c r="P10" s="279"/>
    </row>
    <row r="11" spans="1:16" ht="15" customHeight="1">
      <c r="A11" s="239" t="s">
        <v>64</v>
      </c>
      <c r="B11" s="7" t="s">
        <v>61</v>
      </c>
      <c r="C11" s="8" t="s">
        <v>9</v>
      </c>
      <c r="D11" s="78"/>
      <c r="E11" s="7" t="s">
        <v>63</v>
      </c>
      <c r="F11" s="8" t="s">
        <v>9</v>
      </c>
      <c r="G11" s="78"/>
      <c r="H11" s="236" t="s">
        <v>65</v>
      </c>
      <c r="I11" s="8" t="s">
        <v>9</v>
      </c>
      <c r="J11" s="77"/>
      <c r="K11" s="361"/>
      <c r="L11" s="369"/>
      <c r="M11" s="8" t="s">
        <v>9</v>
      </c>
      <c r="N11" s="77"/>
      <c r="O11" s="361"/>
      <c r="P11" s="279"/>
    </row>
    <row r="12" spans="1:16" ht="15.75" customHeight="1">
      <c r="A12" s="9"/>
      <c r="B12" s="10"/>
      <c r="C12" s="11"/>
      <c r="D12" s="11"/>
      <c r="E12" s="10"/>
      <c r="F12" s="11"/>
      <c r="G12" s="11"/>
      <c r="H12" s="10"/>
      <c r="I12" s="11"/>
      <c r="J12" s="21"/>
      <c r="K12" s="12"/>
      <c r="L12" s="10"/>
      <c r="M12" s="11"/>
      <c r="N12" s="21"/>
      <c r="O12" s="12"/>
      <c r="P12" s="21"/>
    </row>
    <row r="13" spans="1:16" s="56" customFormat="1" ht="15">
      <c r="A13" s="39" t="s">
        <v>1</v>
      </c>
      <c r="B13" s="40">
        <v>230</v>
      </c>
      <c r="C13" s="41">
        <f>(B13/B$59)*100</f>
        <v>12.352309344790548</v>
      </c>
      <c r="D13" s="41" t="s">
        <v>11</v>
      </c>
      <c r="E13" s="40">
        <v>232</v>
      </c>
      <c r="F13" s="41">
        <f>(E13/E$59)*100</f>
        <v>12.127548353371667</v>
      </c>
      <c r="G13" s="41" t="s">
        <v>11</v>
      </c>
      <c r="H13" s="42">
        <v>738614</v>
      </c>
      <c r="I13" s="41">
        <f>(H13/H$59)*100</f>
        <v>16.242788358456107</v>
      </c>
      <c r="J13" s="331" t="s">
        <v>11</v>
      </c>
      <c r="K13" s="271">
        <v>0</v>
      </c>
      <c r="L13" s="42">
        <v>2367703</v>
      </c>
      <c r="M13" s="41">
        <f>(L13/L$59)*100</f>
        <v>11.493221837686031</v>
      </c>
      <c r="N13" s="331" t="s">
        <v>11</v>
      </c>
      <c r="O13" s="271">
        <v>11876.86</v>
      </c>
      <c r="P13" s="280"/>
    </row>
    <row r="14" spans="1:16" s="56" customFormat="1" ht="15">
      <c r="A14" s="44" t="s">
        <v>12</v>
      </c>
      <c r="B14" s="304" t="s">
        <v>202</v>
      </c>
      <c r="C14" s="305" t="s">
        <v>202</v>
      </c>
      <c r="D14" s="305"/>
      <c r="E14" s="304" t="s">
        <v>202</v>
      </c>
      <c r="F14" s="305" t="s">
        <v>202</v>
      </c>
      <c r="G14" s="305"/>
      <c r="H14" s="304" t="s">
        <v>202</v>
      </c>
      <c r="I14" s="305" t="s">
        <v>202</v>
      </c>
      <c r="J14" s="307"/>
      <c r="K14" s="308" t="s">
        <v>202</v>
      </c>
      <c r="L14" s="304" t="s">
        <v>202</v>
      </c>
      <c r="M14" s="305" t="s">
        <v>202</v>
      </c>
      <c r="N14" s="307"/>
      <c r="O14" s="308" t="s">
        <v>202</v>
      </c>
      <c r="P14" s="281"/>
    </row>
    <row r="15" spans="1:16" s="56" customFormat="1" ht="15">
      <c r="A15" s="44" t="s">
        <v>13</v>
      </c>
      <c r="B15" s="304" t="s">
        <v>202</v>
      </c>
      <c r="C15" s="305" t="s">
        <v>202</v>
      </c>
      <c r="D15" s="305"/>
      <c r="E15" s="304" t="s">
        <v>202</v>
      </c>
      <c r="F15" s="305" t="s">
        <v>202</v>
      </c>
      <c r="G15" s="305"/>
      <c r="H15" s="304" t="s">
        <v>202</v>
      </c>
      <c r="I15" s="305" t="s">
        <v>202</v>
      </c>
      <c r="J15" s="307"/>
      <c r="K15" s="308" t="s">
        <v>202</v>
      </c>
      <c r="L15" s="304" t="s">
        <v>202</v>
      </c>
      <c r="M15" s="305" t="s">
        <v>202</v>
      </c>
      <c r="N15" s="307"/>
      <c r="O15" s="308" t="s">
        <v>202</v>
      </c>
      <c r="P15" s="281"/>
    </row>
    <row r="16" spans="1:16" s="56" customFormat="1" ht="15">
      <c r="A16" s="44" t="s">
        <v>14</v>
      </c>
      <c r="B16" s="304" t="s">
        <v>202</v>
      </c>
      <c r="C16" s="305" t="s">
        <v>202</v>
      </c>
      <c r="D16" s="46"/>
      <c r="E16" s="304" t="s">
        <v>202</v>
      </c>
      <c r="F16" s="305" t="s">
        <v>202</v>
      </c>
      <c r="G16" s="46"/>
      <c r="H16" s="304" t="s">
        <v>202</v>
      </c>
      <c r="I16" s="305" t="s">
        <v>202</v>
      </c>
      <c r="J16" s="277"/>
      <c r="K16" s="308" t="s">
        <v>202</v>
      </c>
      <c r="L16" s="304" t="s">
        <v>202</v>
      </c>
      <c r="M16" s="305" t="s">
        <v>202</v>
      </c>
      <c r="N16" s="277"/>
      <c r="O16" s="308" t="s">
        <v>202</v>
      </c>
      <c r="P16" s="281"/>
    </row>
    <row r="17" spans="1:16" s="56" customFormat="1" ht="14.25" customHeight="1">
      <c r="A17" s="44" t="s">
        <v>15</v>
      </c>
      <c r="B17" s="45">
        <v>206</v>
      </c>
      <c r="C17" s="46">
        <f>(B17/B$59)*100</f>
        <v>11.063372717508056</v>
      </c>
      <c r="D17" s="46"/>
      <c r="E17" s="45">
        <v>206</v>
      </c>
      <c r="F17" s="46">
        <f>(E17/E$59)*100</f>
        <v>10.76842655514898</v>
      </c>
      <c r="G17" s="46"/>
      <c r="H17" s="47">
        <v>670612</v>
      </c>
      <c r="I17" s="46">
        <f>(H17/H$59)*100</f>
        <v>14.747363015920314</v>
      </c>
      <c r="J17" s="277"/>
      <c r="K17" s="272">
        <v>0</v>
      </c>
      <c r="L17" s="47">
        <v>2076562</v>
      </c>
      <c r="M17" s="46">
        <f>(L17/L$59)*100</f>
        <v>10.079975286473422</v>
      </c>
      <c r="N17" s="277"/>
      <c r="O17" s="272">
        <v>11552.83</v>
      </c>
      <c r="P17" s="281"/>
    </row>
    <row r="18" spans="1:16" s="56" customFormat="1" ht="15">
      <c r="A18" s="39"/>
      <c r="B18" s="45"/>
      <c r="C18" s="46"/>
      <c r="D18" s="46"/>
      <c r="E18" s="45"/>
      <c r="F18" s="46"/>
      <c r="G18" s="46"/>
      <c r="H18" s="47"/>
      <c r="I18" s="49"/>
      <c r="J18" s="277"/>
      <c r="K18" s="273"/>
      <c r="L18" s="47"/>
      <c r="M18" s="49"/>
      <c r="N18" s="277"/>
      <c r="O18" s="273"/>
      <c r="P18" s="282"/>
    </row>
    <row r="19" spans="1:16" s="56" customFormat="1" ht="15">
      <c r="A19" s="39" t="s">
        <v>2</v>
      </c>
      <c r="B19" s="40">
        <v>65</v>
      </c>
      <c r="C19" s="41">
        <f>(B19/B$59)*100</f>
        <v>3.4908700322234156</v>
      </c>
      <c r="D19" s="41"/>
      <c r="E19" s="40">
        <v>65</v>
      </c>
      <c r="F19" s="41">
        <f>(E19/E$59)*100</f>
        <v>3.3978044955567173</v>
      </c>
      <c r="G19" s="41"/>
      <c r="H19" s="50">
        <v>234987</v>
      </c>
      <c r="I19" s="41">
        <f>(H19/H$59)*100</f>
        <v>5.167576173736925</v>
      </c>
      <c r="J19" s="277"/>
      <c r="K19" s="274">
        <v>0</v>
      </c>
      <c r="L19" s="50">
        <v>642678</v>
      </c>
      <c r="M19" s="41">
        <f>(L19/L$59)*100</f>
        <v>3.119665272291492</v>
      </c>
      <c r="N19" s="277"/>
      <c r="O19" s="274">
        <v>9729.31</v>
      </c>
      <c r="P19" s="283"/>
    </row>
    <row r="20" spans="1:16" s="56" customFormat="1" ht="15">
      <c r="A20" s="39"/>
      <c r="B20" s="51"/>
      <c r="C20" s="46"/>
      <c r="D20" s="46"/>
      <c r="E20" s="51"/>
      <c r="F20" s="46"/>
      <c r="G20" s="46"/>
      <c r="H20" s="47"/>
      <c r="I20" s="49"/>
      <c r="J20" s="277"/>
      <c r="K20" s="273"/>
      <c r="L20" s="47"/>
      <c r="M20" s="49"/>
      <c r="N20" s="277"/>
      <c r="O20" s="273"/>
      <c r="P20" s="282"/>
    </row>
    <row r="21" spans="1:16" s="56" customFormat="1" ht="15">
      <c r="A21" s="39" t="s">
        <v>3</v>
      </c>
      <c r="B21" s="40">
        <v>997</v>
      </c>
      <c r="C21" s="41">
        <f>(B21/B$59)*100</f>
        <v>53.54457572502685</v>
      </c>
      <c r="D21" s="41"/>
      <c r="E21" s="40">
        <v>1019</v>
      </c>
      <c r="F21" s="41">
        <f>(E21/E$59)*100</f>
        <v>53.267119707266076</v>
      </c>
      <c r="G21" s="41"/>
      <c r="H21" s="50">
        <v>2358413</v>
      </c>
      <c r="I21" s="41">
        <f>(H21/H$59)*100</f>
        <v>51.86363001626228</v>
      </c>
      <c r="J21" s="277"/>
      <c r="K21" s="274">
        <v>0</v>
      </c>
      <c r="L21" s="50">
        <v>11028765</v>
      </c>
      <c r="M21" s="41">
        <f>(L21/L$59)*100</f>
        <v>53.535448804477326</v>
      </c>
      <c r="N21" s="277"/>
      <c r="O21" s="274">
        <v>12226.18</v>
      </c>
      <c r="P21" s="283"/>
    </row>
    <row r="22" spans="1:16" s="56" customFormat="1" ht="14.25" customHeight="1">
      <c r="A22" s="44" t="s">
        <v>16</v>
      </c>
      <c r="B22" s="287">
        <v>105</v>
      </c>
      <c r="C22" s="46">
        <f aca="true" t="shared" si="0" ref="C22:C33">(B22/B$59)*100</f>
        <v>5.639097744360902</v>
      </c>
      <c r="D22" s="201"/>
      <c r="E22" s="287">
        <v>105</v>
      </c>
      <c r="F22" s="46">
        <f aca="true" t="shared" si="1" ref="F22:F33">(E22/E$59)*100</f>
        <v>5.4887611082070045</v>
      </c>
      <c r="G22" s="201"/>
      <c r="H22" s="47">
        <v>355076</v>
      </c>
      <c r="I22" s="46">
        <f aca="true" t="shared" si="2" ref="I22:I33">(H22/H$59)*100</f>
        <v>7.80844164769035</v>
      </c>
      <c r="J22" s="277"/>
      <c r="K22" s="272">
        <v>960</v>
      </c>
      <c r="L22" s="47">
        <v>1068878</v>
      </c>
      <c r="M22" s="46">
        <f aca="true" t="shared" si="3" ref="M22:M33">(L22/L$59)*100</f>
        <v>5.188510540140452</v>
      </c>
      <c r="N22" s="277"/>
      <c r="O22" s="272">
        <v>11177.1</v>
      </c>
      <c r="P22" s="281"/>
    </row>
    <row r="23" spans="1:16" s="56" customFormat="1" ht="14.25" customHeight="1">
      <c r="A23" s="44" t="s">
        <v>17</v>
      </c>
      <c r="B23" s="287">
        <v>25</v>
      </c>
      <c r="C23" s="46">
        <f t="shared" si="0"/>
        <v>1.342642320085929</v>
      </c>
      <c r="D23" s="201"/>
      <c r="E23" s="287">
        <v>25</v>
      </c>
      <c r="F23" s="46">
        <f t="shared" si="1"/>
        <v>1.3068478829064296</v>
      </c>
      <c r="G23" s="201"/>
      <c r="H23" s="47">
        <v>157869</v>
      </c>
      <c r="I23" s="46">
        <f t="shared" si="2"/>
        <v>3.471681765253715</v>
      </c>
      <c r="J23" s="277"/>
      <c r="K23" s="272">
        <v>2411.32</v>
      </c>
      <c r="L23" s="47">
        <v>208758</v>
      </c>
      <c r="M23" s="46">
        <f t="shared" si="3"/>
        <v>1.0133458480188016</v>
      </c>
      <c r="N23" s="277"/>
      <c r="O23" s="272">
        <v>10165.95</v>
      </c>
      <c r="P23" s="281"/>
    </row>
    <row r="24" spans="1:16" s="56" customFormat="1" ht="14.25" customHeight="1">
      <c r="A24" s="44" t="s">
        <v>18</v>
      </c>
      <c r="B24" s="304" t="s">
        <v>202</v>
      </c>
      <c r="C24" s="305" t="s">
        <v>202</v>
      </c>
      <c r="D24" s="46"/>
      <c r="E24" s="304" t="s">
        <v>202</v>
      </c>
      <c r="F24" s="305" t="s">
        <v>202</v>
      </c>
      <c r="G24" s="46"/>
      <c r="H24" s="304" t="s">
        <v>202</v>
      </c>
      <c r="I24" s="305" t="s">
        <v>202</v>
      </c>
      <c r="J24" s="277"/>
      <c r="K24" s="308" t="s">
        <v>202</v>
      </c>
      <c r="L24" s="304" t="s">
        <v>202</v>
      </c>
      <c r="M24" s="305" t="s">
        <v>202</v>
      </c>
      <c r="N24" s="277"/>
      <c r="O24" s="308" t="s">
        <v>202</v>
      </c>
      <c r="P24" s="281"/>
    </row>
    <row r="25" spans="1:16" s="56" customFormat="1" ht="15">
      <c r="A25" s="44" t="s">
        <v>114</v>
      </c>
      <c r="B25" s="281">
        <v>246</v>
      </c>
      <c r="C25" s="46">
        <f t="shared" si="0"/>
        <v>13.211600429645543</v>
      </c>
      <c r="D25" s="201"/>
      <c r="E25" s="281">
        <v>252</v>
      </c>
      <c r="F25" s="46">
        <f t="shared" si="1"/>
        <v>13.173026659696813</v>
      </c>
      <c r="G25" s="201"/>
      <c r="H25" s="47">
        <v>774880</v>
      </c>
      <c r="I25" s="46">
        <f t="shared" si="2"/>
        <v>17.040310423577765</v>
      </c>
      <c r="J25" s="277"/>
      <c r="K25" s="272">
        <v>0</v>
      </c>
      <c r="L25" s="47">
        <v>2523154</v>
      </c>
      <c r="M25" s="46">
        <f t="shared" si="3"/>
        <v>12.247806693932837</v>
      </c>
      <c r="N25" s="277"/>
      <c r="O25" s="272">
        <v>11742.74</v>
      </c>
      <c r="P25" s="281"/>
    </row>
    <row r="26" spans="1:16" s="56" customFormat="1" ht="15">
      <c r="A26" s="44" t="s">
        <v>66</v>
      </c>
      <c r="B26" s="304" t="s">
        <v>202</v>
      </c>
      <c r="C26" s="305" t="s">
        <v>202</v>
      </c>
      <c r="D26" s="46"/>
      <c r="E26" s="304" t="s">
        <v>202</v>
      </c>
      <c r="F26" s="305" t="s">
        <v>202</v>
      </c>
      <c r="G26" s="46"/>
      <c r="H26" s="304" t="s">
        <v>202</v>
      </c>
      <c r="I26" s="305" t="s">
        <v>202</v>
      </c>
      <c r="J26" s="277"/>
      <c r="K26" s="308" t="s">
        <v>202</v>
      </c>
      <c r="L26" s="304" t="s">
        <v>202</v>
      </c>
      <c r="M26" s="305" t="s">
        <v>202</v>
      </c>
      <c r="N26" s="277"/>
      <c r="O26" s="308" t="s">
        <v>202</v>
      </c>
      <c r="P26" s="281"/>
    </row>
    <row r="27" spans="1:16" s="56" customFormat="1" ht="15">
      <c r="A27" s="44" t="s">
        <v>19</v>
      </c>
      <c r="B27" s="287">
        <v>20</v>
      </c>
      <c r="C27" s="46">
        <f t="shared" si="0"/>
        <v>1.0741138560687433</v>
      </c>
      <c r="D27" s="201"/>
      <c r="E27" s="287">
        <v>20</v>
      </c>
      <c r="F27" s="46">
        <f t="shared" si="1"/>
        <v>1.0454783063251438</v>
      </c>
      <c r="G27" s="201"/>
      <c r="H27" s="47">
        <v>5819</v>
      </c>
      <c r="I27" s="46">
        <f t="shared" si="2"/>
        <v>0.12796506085432457</v>
      </c>
      <c r="J27" s="277"/>
      <c r="K27" s="272">
        <v>0</v>
      </c>
      <c r="L27" s="47">
        <v>192188</v>
      </c>
      <c r="M27" s="46">
        <f t="shared" si="3"/>
        <v>0.9329123283372969</v>
      </c>
      <c r="N27" s="277"/>
      <c r="O27" s="272">
        <v>12196.94</v>
      </c>
      <c r="P27" s="281"/>
    </row>
    <row r="28" spans="1:16" s="56" customFormat="1" ht="15">
      <c r="A28" s="44" t="s">
        <v>20</v>
      </c>
      <c r="B28" s="281">
        <v>366</v>
      </c>
      <c r="C28" s="46">
        <f t="shared" si="0"/>
        <v>19.656283566058004</v>
      </c>
      <c r="D28" s="201"/>
      <c r="E28" s="281">
        <v>375</v>
      </c>
      <c r="F28" s="46">
        <f t="shared" si="1"/>
        <v>19.602718243596446</v>
      </c>
      <c r="G28" s="201"/>
      <c r="H28" s="47">
        <v>660431</v>
      </c>
      <c r="I28" s="46">
        <f t="shared" si="2"/>
        <v>14.523473638955565</v>
      </c>
      <c r="J28" s="277"/>
      <c r="K28" s="272">
        <v>0</v>
      </c>
      <c r="L28" s="47">
        <v>4351617</v>
      </c>
      <c r="M28" s="46">
        <f t="shared" si="3"/>
        <v>21.123468413751965</v>
      </c>
      <c r="N28" s="277"/>
      <c r="O28" s="272">
        <v>13089.37</v>
      </c>
      <c r="P28" s="281"/>
    </row>
    <row r="29" spans="1:16" s="56" customFormat="1" ht="15.75" customHeight="1">
      <c r="A29" s="44" t="s">
        <v>21</v>
      </c>
      <c r="B29" s="287">
        <v>15</v>
      </c>
      <c r="C29" s="46">
        <f t="shared" si="0"/>
        <v>0.8055853920515575</v>
      </c>
      <c r="D29" s="201"/>
      <c r="E29" s="287">
        <v>15</v>
      </c>
      <c r="F29" s="46">
        <f t="shared" si="1"/>
        <v>0.7841087297438577</v>
      </c>
      <c r="G29" s="201"/>
      <c r="H29" s="47">
        <v>17832</v>
      </c>
      <c r="I29" s="46">
        <f t="shared" si="2"/>
        <v>0.39214177094935826</v>
      </c>
      <c r="J29" s="277"/>
      <c r="K29" s="272">
        <v>0</v>
      </c>
      <c r="L29" s="47">
        <v>144852</v>
      </c>
      <c r="M29" s="46">
        <f t="shared" si="3"/>
        <v>0.7031355578096141</v>
      </c>
      <c r="N29" s="277"/>
      <c r="O29" s="272">
        <v>11810.06</v>
      </c>
      <c r="P29" s="281"/>
    </row>
    <row r="30" spans="1:16" s="56" customFormat="1" ht="15">
      <c r="A30" s="44" t="s">
        <v>41</v>
      </c>
      <c r="B30" s="287">
        <v>25</v>
      </c>
      <c r="C30" s="46">
        <f t="shared" si="0"/>
        <v>1.342642320085929</v>
      </c>
      <c r="D30" s="201"/>
      <c r="E30" s="287">
        <v>25</v>
      </c>
      <c r="F30" s="46">
        <f t="shared" si="1"/>
        <v>1.3068478829064296</v>
      </c>
      <c r="G30" s="201"/>
      <c r="H30" s="47">
        <v>58763</v>
      </c>
      <c r="I30" s="46">
        <f t="shared" si="2"/>
        <v>1.2922513955976414</v>
      </c>
      <c r="J30" s="277"/>
      <c r="K30" s="272">
        <v>0</v>
      </c>
      <c r="L30" s="47">
        <v>288745</v>
      </c>
      <c r="M30" s="46">
        <f t="shared" si="3"/>
        <v>1.4016159710583014</v>
      </c>
      <c r="N30" s="277"/>
      <c r="O30" s="272">
        <v>13338</v>
      </c>
      <c r="P30" s="281"/>
    </row>
    <row r="31" spans="1:16" s="56" customFormat="1" ht="15">
      <c r="A31" s="44" t="s">
        <v>22</v>
      </c>
      <c r="B31" s="287">
        <v>13</v>
      </c>
      <c r="C31" s="46">
        <f t="shared" si="0"/>
        <v>0.6981740064446832</v>
      </c>
      <c r="D31" s="201"/>
      <c r="E31" s="287">
        <v>16</v>
      </c>
      <c r="F31" s="46">
        <f t="shared" si="1"/>
        <v>0.836382645060115</v>
      </c>
      <c r="G31" s="201"/>
      <c r="H31" s="47">
        <v>37343</v>
      </c>
      <c r="I31" s="46">
        <f t="shared" si="2"/>
        <v>0.8212062669673555</v>
      </c>
      <c r="J31" s="277"/>
      <c r="K31" s="272">
        <v>0</v>
      </c>
      <c r="L31" s="47">
        <v>177645</v>
      </c>
      <c r="M31" s="46">
        <f t="shared" si="3"/>
        <v>0.8623182017996914</v>
      </c>
      <c r="N31" s="277"/>
      <c r="O31" s="272">
        <v>12226.18</v>
      </c>
      <c r="P31" s="281"/>
    </row>
    <row r="32" spans="1:16" s="56" customFormat="1" ht="14.25" customHeight="1">
      <c r="A32" s="44" t="s">
        <v>23</v>
      </c>
      <c r="B32" s="287">
        <v>56</v>
      </c>
      <c r="C32" s="46">
        <f t="shared" si="0"/>
        <v>3.007518796992481</v>
      </c>
      <c r="D32" s="201"/>
      <c r="E32" s="287">
        <v>58</v>
      </c>
      <c r="F32" s="46">
        <f t="shared" si="1"/>
        <v>3.0318870883429168</v>
      </c>
      <c r="G32" s="201"/>
      <c r="H32" s="47">
        <v>96562</v>
      </c>
      <c r="I32" s="46">
        <f t="shared" si="2"/>
        <v>2.1234855140428404</v>
      </c>
      <c r="J32" s="277"/>
      <c r="K32" s="272">
        <v>0</v>
      </c>
      <c r="L32" s="47">
        <v>534423</v>
      </c>
      <c r="M32" s="46">
        <f t="shared" si="3"/>
        <v>2.5941776034247885</v>
      </c>
      <c r="N32" s="277"/>
      <c r="O32" s="272">
        <v>10467</v>
      </c>
      <c r="P32" s="281"/>
    </row>
    <row r="33" spans="1:16" s="56" customFormat="1" ht="15">
      <c r="A33" s="44" t="s">
        <v>24</v>
      </c>
      <c r="B33" s="287">
        <v>107</v>
      </c>
      <c r="C33" s="46">
        <f t="shared" si="0"/>
        <v>5.746509129967777</v>
      </c>
      <c r="D33" s="201"/>
      <c r="E33" s="287">
        <v>109</v>
      </c>
      <c r="F33" s="46">
        <f t="shared" si="1"/>
        <v>5.6978567694720335</v>
      </c>
      <c r="G33" s="201"/>
      <c r="H33" s="47">
        <v>145695</v>
      </c>
      <c r="I33" s="46">
        <f t="shared" si="2"/>
        <v>3.203964519878126</v>
      </c>
      <c r="J33" s="277"/>
      <c r="K33" s="272">
        <v>0</v>
      </c>
      <c r="L33" s="47">
        <v>1317207</v>
      </c>
      <c r="M33" s="46">
        <f t="shared" si="3"/>
        <v>6.393940564822913</v>
      </c>
      <c r="N33" s="277"/>
      <c r="O33" s="272">
        <v>13835.48</v>
      </c>
      <c r="P33" s="281"/>
    </row>
    <row r="34" spans="1:16" s="56" customFormat="1" ht="15">
      <c r="A34" s="44" t="s">
        <v>42</v>
      </c>
      <c r="B34" s="304" t="s">
        <v>202</v>
      </c>
      <c r="C34" s="305" t="s">
        <v>202</v>
      </c>
      <c r="D34" s="46"/>
      <c r="E34" s="304" t="s">
        <v>202</v>
      </c>
      <c r="F34" s="305" t="s">
        <v>202</v>
      </c>
      <c r="G34" s="46"/>
      <c r="H34" s="304" t="s">
        <v>202</v>
      </c>
      <c r="I34" s="305" t="s">
        <v>202</v>
      </c>
      <c r="J34" s="277"/>
      <c r="K34" s="308" t="s">
        <v>202</v>
      </c>
      <c r="L34" s="304" t="s">
        <v>202</v>
      </c>
      <c r="M34" s="305" t="s">
        <v>202</v>
      </c>
      <c r="N34" s="277"/>
      <c r="O34" s="308" t="s">
        <v>202</v>
      </c>
      <c r="P34" s="281"/>
    </row>
    <row r="35" spans="1:16" s="56" customFormat="1" ht="15">
      <c r="A35" s="44" t="s">
        <v>43</v>
      </c>
      <c r="B35" s="304" t="s">
        <v>202</v>
      </c>
      <c r="C35" s="305" t="s">
        <v>202</v>
      </c>
      <c r="D35" s="46"/>
      <c r="E35" s="304" t="s">
        <v>202</v>
      </c>
      <c r="F35" s="305" t="s">
        <v>202</v>
      </c>
      <c r="G35" s="46"/>
      <c r="H35" s="304" t="s">
        <v>202</v>
      </c>
      <c r="I35" s="305" t="s">
        <v>202</v>
      </c>
      <c r="J35" s="277"/>
      <c r="K35" s="308" t="s">
        <v>202</v>
      </c>
      <c r="L35" s="304" t="s">
        <v>202</v>
      </c>
      <c r="M35" s="305" t="s">
        <v>202</v>
      </c>
      <c r="N35" s="277"/>
      <c r="O35" s="308" t="s">
        <v>202</v>
      </c>
      <c r="P35" s="281"/>
    </row>
    <row r="36" spans="1:16" s="56" customFormat="1" ht="15">
      <c r="A36" s="39"/>
      <c r="B36" s="45"/>
      <c r="C36" s="46"/>
      <c r="D36" s="46"/>
      <c r="E36" s="45"/>
      <c r="F36" s="46"/>
      <c r="G36" s="46"/>
      <c r="H36" s="47"/>
      <c r="I36" s="49"/>
      <c r="J36" s="277"/>
      <c r="K36" s="273"/>
      <c r="L36" s="47"/>
      <c r="M36" s="49"/>
      <c r="N36" s="277"/>
      <c r="O36" s="273"/>
      <c r="P36" s="282"/>
    </row>
    <row r="37" spans="1:16" s="56" customFormat="1" ht="15">
      <c r="A37" s="39" t="s">
        <v>4</v>
      </c>
      <c r="B37" s="40">
        <v>67</v>
      </c>
      <c r="C37" s="41">
        <f>(B37/B$59)*100</f>
        <v>3.5982814178302904</v>
      </c>
      <c r="D37" s="41"/>
      <c r="E37" s="40">
        <v>72</v>
      </c>
      <c r="F37" s="41">
        <f>(E37/E$59)*100</f>
        <v>3.7637219027705178</v>
      </c>
      <c r="G37" s="41"/>
      <c r="H37" s="50">
        <v>203912</v>
      </c>
      <c r="I37" s="41">
        <f>(H37/H$59)*100</f>
        <v>4.484208882785192</v>
      </c>
      <c r="J37" s="277"/>
      <c r="K37" s="274">
        <v>0</v>
      </c>
      <c r="L37" s="50">
        <v>768976</v>
      </c>
      <c r="M37" s="41">
        <f>(L37/L$59)*100</f>
        <v>3.7327366463853164</v>
      </c>
      <c r="N37" s="277"/>
      <c r="O37" s="274">
        <v>10962.86</v>
      </c>
      <c r="P37" s="283"/>
    </row>
    <row r="38" spans="1:16" s="56" customFormat="1" ht="15">
      <c r="A38" s="44" t="s">
        <v>25</v>
      </c>
      <c r="B38" s="304" t="s">
        <v>202</v>
      </c>
      <c r="C38" s="305" t="s">
        <v>202</v>
      </c>
      <c r="D38" s="46"/>
      <c r="E38" s="304" t="s">
        <v>202</v>
      </c>
      <c r="F38" s="305" t="s">
        <v>202</v>
      </c>
      <c r="G38" s="46"/>
      <c r="H38" s="304" t="s">
        <v>202</v>
      </c>
      <c r="I38" s="305" t="s">
        <v>202</v>
      </c>
      <c r="J38" s="277"/>
      <c r="K38" s="308" t="s">
        <v>202</v>
      </c>
      <c r="L38" s="304" t="s">
        <v>202</v>
      </c>
      <c r="M38" s="305" t="s">
        <v>202</v>
      </c>
      <c r="N38" s="277"/>
      <c r="O38" s="308" t="s">
        <v>202</v>
      </c>
      <c r="P38" s="281"/>
    </row>
    <row r="39" spans="1:16" s="56" customFormat="1" ht="15">
      <c r="A39" s="44" t="s">
        <v>26</v>
      </c>
      <c r="B39" s="51">
        <v>32</v>
      </c>
      <c r="C39" s="46">
        <f>(B39/B$59)*100</f>
        <v>1.7185821697099892</v>
      </c>
      <c r="D39" s="46"/>
      <c r="E39" s="51">
        <v>33</v>
      </c>
      <c r="F39" s="46">
        <f>(E39/E$59)*100</f>
        <v>1.7250392054364874</v>
      </c>
      <c r="G39" s="46"/>
      <c r="H39" s="47">
        <v>94597</v>
      </c>
      <c r="I39" s="46">
        <f>(H39/H$59)*100</f>
        <v>2.0802733908981854</v>
      </c>
      <c r="J39" s="277"/>
      <c r="K39" s="272">
        <v>0</v>
      </c>
      <c r="L39" s="47">
        <v>324031</v>
      </c>
      <c r="M39" s="46">
        <f>(L39/L$59)*100</f>
        <v>1.5729000492406533</v>
      </c>
      <c r="N39" s="277"/>
      <c r="O39" s="272">
        <v>10344.78</v>
      </c>
      <c r="P39" s="281"/>
    </row>
    <row r="40" spans="1:16" s="56" customFormat="1" ht="15">
      <c r="A40" s="44" t="s">
        <v>27</v>
      </c>
      <c r="B40" s="304" t="s">
        <v>202</v>
      </c>
      <c r="C40" s="305" t="s">
        <v>202</v>
      </c>
      <c r="D40" s="46"/>
      <c r="E40" s="304" t="s">
        <v>202</v>
      </c>
      <c r="F40" s="305" t="s">
        <v>202</v>
      </c>
      <c r="G40" s="46"/>
      <c r="H40" s="304" t="s">
        <v>202</v>
      </c>
      <c r="I40" s="305" t="s">
        <v>202</v>
      </c>
      <c r="J40" s="277"/>
      <c r="K40" s="308" t="s">
        <v>202</v>
      </c>
      <c r="L40" s="304" t="s">
        <v>202</v>
      </c>
      <c r="M40" s="305" t="s">
        <v>202</v>
      </c>
      <c r="N40" s="277"/>
      <c r="O40" s="308" t="s">
        <v>202</v>
      </c>
      <c r="P40" s="281"/>
    </row>
    <row r="41" spans="1:16" s="56" customFormat="1" ht="14.25" customHeight="1">
      <c r="A41" s="44" t="s">
        <v>28</v>
      </c>
      <c r="B41" s="51">
        <v>15</v>
      </c>
      <c r="C41" s="46">
        <f>(B41/B$59)*100</f>
        <v>0.8055853920515575</v>
      </c>
      <c r="D41" s="46"/>
      <c r="E41" s="51">
        <v>16</v>
      </c>
      <c r="F41" s="46">
        <f>(E41/E$59)*100</f>
        <v>0.836382645060115</v>
      </c>
      <c r="G41" s="46"/>
      <c r="H41" s="47">
        <v>44376</v>
      </c>
      <c r="I41" s="46">
        <f>(H41/H$59)*100</f>
        <v>0.9758682832912023</v>
      </c>
      <c r="J41" s="277"/>
      <c r="K41" s="272">
        <v>0</v>
      </c>
      <c r="L41" s="47">
        <v>184623</v>
      </c>
      <c r="M41" s="46">
        <f>(L41/L$59)*100</f>
        <v>0.8961905675412449</v>
      </c>
      <c r="N41" s="277"/>
      <c r="O41" s="272">
        <v>13950.27</v>
      </c>
      <c r="P41" s="281"/>
    </row>
    <row r="42" spans="1:16" s="56" customFormat="1" ht="15">
      <c r="A42" s="39"/>
      <c r="B42" s="51"/>
      <c r="C42" s="46"/>
      <c r="D42" s="46"/>
      <c r="E42" s="51"/>
      <c r="F42" s="46"/>
      <c r="G42" s="46"/>
      <c r="H42" s="47"/>
      <c r="I42" s="49"/>
      <c r="J42" s="277"/>
      <c r="K42" s="273"/>
      <c r="L42" s="47"/>
      <c r="M42" s="49"/>
      <c r="N42" s="277"/>
      <c r="O42" s="273"/>
      <c r="P42" s="282"/>
    </row>
    <row r="43" spans="1:16" s="56" customFormat="1" ht="15">
      <c r="A43" s="39" t="s">
        <v>5</v>
      </c>
      <c r="B43" s="40">
        <f>SUM(B44:B46)</f>
        <v>407</v>
      </c>
      <c r="C43" s="41">
        <f>(B43/B$59)*100</f>
        <v>21.858216970998924</v>
      </c>
      <c r="D43" s="41"/>
      <c r="E43" s="40">
        <f>SUM(E44:E46)</f>
        <v>426</v>
      </c>
      <c r="F43" s="41">
        <f>(E43/E$59)*100</f>
        <v>22.268687924725562</v>
      </c>
      <c r="G43" s="41"/>
      <c r="H43" s="50">
        <f>SUM(H44:H46)</f>
        <v>758700</v>
      </c>
      <c r="I43" s="41">
        <f>(H43/H$59)*100</f>
        <v>16.68449762333323</v>
      </c>
      <c r="J43" s="277"/>
      <c r="K43" s="274">
        <v>0</v>
      </c>
      <c r="L43" s="50">
        <f>SUM(L44:L46)</f>
        <v>4738936</v>
      </c>
      <c r="M43" s="41">
        <f>(L43/L$59)*100</f>
        <v>23.003578879021774</v>
      </c>
      <c r="N43" s="277"/>
      <c r="O43" s="274">
        <v>12497.22</v>
      </c>
      <c r="P43" s="283"/>
    </row>
    <row r="44" spans="1:16" s="56" customFormat="1" ht="15">
      <c r="A44" s="44" t="s">
        <v>29</v>
      </c>
      <c r="B44" s="45">
        <v>75</v>
      </c>
      <c r="C44" s="46">
        <f>(B44/B$59)*100</f>
        <v>4.027926960257788</v>
      </c>
      <c r="D44" s="46"/>
      <c r="E44" s="45">
        <v>76</v>
      </c>
      <c r="F44" s="46">
        <f>(E44/E$59)*100</f>
        <v>3.972817564035546</v>
      </c>
      <c r="G44" s="46"/>
      <c r="H44" s="47">
        <v>158727</v>
      </c>
      <c r="I44" s="46">
        <f>(H44/H$59)*100</f>
        <v>3.4905499594817626</v>
      </c>
      <c r="J44" s="277"/>
      <c r="K44" s="272">
        <v>0</v>
      </c>
      <c r="L44" s="47">
        <v>784835</v>
      </c>
      <c r="M44" s="46">
        <f>(L44/L$59)*100</f>
        <v>3.80971885451018</v>
      </c>
      <c r="N44" s="277"/>
      <c r="O44" s="272">
        <v>11766.64</v>
      </c>
      <c r="P44" s="281"/>
    </row>
    <row r="45" spans="1:16" s="56" customFormat="1" ht="15">
      <c r="A45" s="44" t="s">
        <v>30</v>
      </c>
      <c r="B45" s="45">
        <v>46</v>
      </c>
      <c r="C45" s="46">
        <f>(B45/B$59)*100</f>
        <v>2.4704618689581093</v>
      </c>
      <c r="D45" s="46"/>
      <c r="E45" s="45">
        <v>48</v>
      </c>
      <c r="F45" s="46">
        <f>(E45/E$59)*100</f>
        <v>2.509147935180345</v>
      </c>
      <c r="G45" s="46"/>
      <c r="H45" s="47">
        <v>86337</v>
      </c>
      <c r="I45" s="46">
        <f>(H45/H$59)*100</f>
        <v>1.8986285373740883</v>
      </c>
      <c r="J45" s="277"/>
      <c r="K45" s="272">
        <v>0</v>
      </c>
      <c r="L45" s="47">
        <v>512212</v>
      </c>
      <c r="M45" s="46">
        <f>(L45/L$59)*100</f>
        <v>2.486361737061125</v>
      </c>
      <c r="N45" s="277"/>
      <c r="O45" s="272">
        <v>12206.19</v>
      </c>
      <c r="P45" s="281"/>
    </row>
    <row r="46" spans="1:16" s="56" customFormat="1" ht="15">
      <c r="A46" s="44" t="s">
        <v>31</v>
      </c>
      <c r="B46" s="45">
        <v>286</v>
      </c>
      <c r="C46" s="46">
        <f>(B46/B$59)*100</f>
        <v>15.35982814178303</v>
      </c>
      <c r="D46" s="46"/>
      <c r="E46" s="45">
        <v>302</v>
      </c>
      <c r="F46" s="46">
        <f>(E46/E$59)*100</f>
        <v>15.78672242550967</v>
      </c>
      <c r="G46" s="46"/>
      <c r="H46" s="47">
        <v>513636</v>
      </c>
      <c r="I46" s="46">
        <f>(H46/H$59)*100</f>
        <v>11.295319126477377</v>
      </c>
      <c r="J46" s="277"/>
      <c r="K46" s="272">
        <v>0</v>
      </c>
      <c r="L46" s="47">
        <v>3441889</v>
      </c>
      <c r="M46" s="46">
        <f>(L46/L$59)*100</f>
        <v>16.707498287450466</v>
      </c>
      <c r="N46" s="277"/>
      <c r="O46" s="272">
        <v>12751.66</v>
      </c>
      <c r="P46" s="281"/>
    </row>
    <row r="47" spans="1:16" s="56" customFormat="1" ht="15">
      <c r="A47" s="39"/>
      <c r="B47" s="45"/>
      <c r="C47" s="46"/>
      <c r="D47" s="46"/>
      <c r="E47" s="45"/>
      <c r="F47" s="46"/>
      <c r="G47" s="46"/>
      <c r="H47" s="47"/>
      <c r="I47" s="49"/>
      <c r="J47" s="277"/>
      <c r="K47" s="273"/>
      <c r="L47" s="47"/>
      <c r="M47" s="49"/>
      <c r="N47" s="277"/>
      <c r="O47" s="273"/>
      <c r="P47" s="282"/>
    </row>
    <row r="48" spans="1:16" s="56" customFormat="1" ht="15">
      <c r="A48" s="39" t="s">
        <v>6</v>
      </c>
      <c r="B48" s="40">
        <v>41</v>
      </c>
      <c r="C48" s="41">
        <f>(B48/B$59)*100</f>
        <v>2.201933404940924</v>
      </c>
      <c r="D48" s="41"/>
      <c r="E48" s="40">
        <v>41</v>
      </c>
      <c r="F48" s="41">
        <f>(E48/E$59)*100</f>
        <v>2.1432305279665447</v>
      </c>
      <c r="G48" s="41"/>
      <c r="H48" s="50">
        <v>87427</v>
      </c>
      <c r="I48" s="41">
        <f>(H48/H$59)*100</f>
        <v>1.9225986209505128</v>
      </c>
      <c r="J48" s="277"/>
      <c r="K48" s="274">
        <v>0</v>
      </c>
      <c r="L48" s="50">
        <v>477086</v>
      </c>
      <c r="M48" s="41">
        <f>(L48/L$59)*100</f>
        <v>2.3158543253331514</v>
      </c>
      <c r="N48" s="277"/>
      <c r="O48" s="274">
        <v>12083.84</v>
      </c>
      <c r="P48" s="283"/>
    </row>
    <row r="49" spans="1:16" s="56" customFormat="1" ht="15">
      <c r="A49" s="44" t="s">
        <v>32</v>
      </c>
      <c r="B49" s="51">
        <v>13</v>
      </c>
      <c r="C49" s="46">
        <f>(B49/B$59)*100</f>
        <v>0.6981740064446832</v>
      </c>
      <c r="D49" s="46"/>
      <c r="E49" s="51">
        <v>13</v>
      </c>
      <c r="F49" s="46">
        <f>(E49/E$59)*100</f>
        <v>0.6795608991113434</v>
      </c>
      <c r="G49" s="46"/>
      <c r="H49" s="47">
        <v>26403</v>
      </c>
      <c r="I49" s="46">
        <f>(H49/H$59)*100</f>
        <v>0.5806257951085636</v>
      </c>
      <c r="J49" s="277"/>
      <c r="K49" s="272">
        <v>0</v>
      </c>
      <c r="L49" s="47">
        <v>129176</v>
      </c>
      <c r="M49" s="46">
        <f>(L49/L$59)*100</f>
        <v>0.6270416619419458</v>
      </c>
      <c r="N49" s="277"/>
      <c r="O49" s="272">
        <v>10823.08</v>
      </c>
      <c r="P49" s="281"/>
    </row>
    <row r="50" spans="1:16" s="56" customFormat="1" ht="15">
      <c r="A50" s="44" t="s">
        <v>33</v>
      </c>
      <c r="B50" s="304" t="s">
        <v>202</v>
      </c>
      <c r="C50" s="305" t="s">
        <v>202</v>
      </c>
      <c r="D50" s="46"/>
      <c r="E50" s="304" t="s">
        <v>202</v>
      </c>
      <c r="F50" s="305" t="s">
        <v>202</v>
      </c>
      <c r="G50" s="46"/>
      <c r="H50" s="304" t="s">
        <v>202</v>
      </c>
      <c r="I50" s="305" t="s">
        <v>202</v>
      </c>
      <c r="J50" s="277"/>
      <c r="K50" s="308" t="s">
        <v>202</v>
      </c>
      <c r="L50" s="304" t="s">
        <v>202</v>
      </c>
      <c r="M50" s="305" t="s">
        <v>202</v>
      </c>
      <c r="N50" s="277"/>
      <c r="O50" s="308" t="s">
        <v>202</v>
      </c>
      <c r="P50" s="281"/>
    </row>
    <row r="51" spans="1:16" s="56" customFormat="1" ht="15">
      <c r="A51" s="44" t="s">
        <v>34</v>
      </c>
      <c r="B51" s="304" t="s">
        <v>202</v>
      </c>
      <c r="C51" s="305" t="s">
        <v>202</v>
      </c>
      <c r="D51" s="46"/>
      <c r="E51" s="304" t="s">
        <v>202</v>
      </c>
      <c r="F51" s="305" t="s">
        <v>202</v>
      </c>
      <c r="G51" s="46"/>
      <c r="H51" s="304" t="s">
        <v>202</v>
      </c>
      <c r="I51" s="305" t="s">
        <v>202</v>
      </c>
      <c r="J51" s="277"/>
      <c r="K51" s="308" t="s">
        <v>202</v>
      </c>
      <c r="L51" s="304" t="s">
        <v>202</v>
      </c>
      <c r="M51" s="305" t="s">
        <v>202</v>
      </c>
      <c r="N51" s="277"/>
      <c r="O51" s="308" t="s">
        <v>202</v>
      </c>
      <c r="P51" s="281"/>
    </row>
    <row r="52" spans="1:16" s="56" customFormat="1" ht="15">
      <c r="A52" s="44" t="s">
        <v>35</v>
      </c>
      <c r="B52" s="51">
        <v>20</v>
      </c>
      <c r="C52" s="46">
        <f>(B52/B$59)*100</f>
        <v>1.0741138560687433</v>
      </c>
      <c r="D52" s="46"/>
      <c r="E52" s="51">
        <v>20</v>
      </c>
      <c r="F52" s="46">
        <f>(E52/E$59)*100</f>
        <v>1.0454783063251438</v>
      </c>
      <c r="G52" s="46"/>
      <c r="H52" s="47">
        <v>60633</v>
      </c>
      <c r="I52" s="46">
        <f>(H52/H$59)*100</f>
        <v>1.3333743830177456</v>
      </c>
      <c r="J52" s="277"/>
      <c r="K52" s="272">
        <v>0</v>
      </c>
      <c r="L52" s="47">
        <v>228650</v>
      </c>
      <c r="M52" s="46">
        <f>(L52/L$59)*100</f>
        <v>1.109904904959326</v>
      </c>
      <c r="N52" s="277"/>
      <c r="O52" s="272">
        <v>12378.46</v>
      </c>
      <c r="P52" s="281"/>
    </row>
    <row r="53" spans="1:16" s="56" customFormat="1" ht="15">
      <c r="A53" s="39"/>
      <c r="B53" s="51"/>
      <c r="C53" s="46"/>
      <c r="D53" s="46"/>
      <c r="E53" s="51"/>
      <c r="F53" s="46"/>
      <c r="G53" s="46"/>
      <c r="H53" s="47"/>
      <c r="I53" s="49"/>
      <c r="J53" s="277"/>
      <c r="K53" s="273"/>
      <c r="L53" s="47"/>
      <c r="M53" s="49"/>
      <c r="N53" s="277"/>
      <c r="O53" s="273"/>
      <c r="P53" s="282"/>
    </row>
    <row r="54" spans="1:16" s="56" customFormat="1" ht="15">
      <c r="A54" s="39" t="s">
        <v>7</v>
      </c>
      <c r="B54" s="40">
        <v>55</v>
      </c>
      <c r="C54" s="41">
        <f>(B54/B$59)*100</f>
        <v>2.9538131041890443</v>
      </c>
      <c r="D54" s="41"/>
      <c r="E54" s="40">
        <v>58</v>
      </c>
      <c r="F54" s="41">
        <f>(E54/E$59)*100</f>
        <v>3.0318870883429168</v>
      </c>
      <c r="G54" s="41"/>
      <c r="H54" s="50">
        <v>165282</v>
      </c>
      <c r="I54" s="41">
        <f>(H54/H$59)*100</f>
        <v>3.634700324475764</v>
      </c>
      <c r="J54" s="277"/>
      <c r="K54" s="274">
        <v>0</v>
      </c>
      <c r="L54" s="50">
        <v>576720</v>
      </c>
      <c r="M54" s="41">
        <f>(L54/L$59)*100</f>
        <v>2.799494234804909</v>
      </c>
      <c r="N54" s="277"/>
      <c r="O54" s="274">
        <v>11666.89</v>
      </c>
      <c r="P54" s="283"/>
    </row>
    <row r="55" spans="1:16" s="56" customFormat="1" ht="15">
      <c r="A55" s="44" t="s">
        <v>36</v>
      </c>
      <c r="B55" s="304" t="s">
        <v>202</v>
      </c>
      <c r="C55" s="305" t="s">
        <v>202</v>
      </c>
      <c r="D55" s="46"/>
      <c r="E55" s="304" t="s">
        <v>202</v>
      </c>
      <c r="F55" s="305" t="s">
        <v>202</v>
      </c>
      <c r="G55" s="46"/>
      <c r="H55" s="304" t="s">
        <v>202</v>
      </c>
      <c r="I55" s="305" t="s">
        <v>202</v>
      </c>
      <c r="J55" s="277"/>
      <c r="K55" s="308" t="s">
        <v>202</v>
      </c>
      <c r="L55" s="304" t="s">
        <v>202</v>
      </c>
      <c r="M55" s="305" t="s">
        <v>202</v>
      </c>
      <c r="N55" s="277"/>
      <c r="O55" s="308" t="s">
        <v>202</v>
      </c>
      <c r="P55" s="281"/>
    </row>
    <row r="56" spans="1:16" s="56" customFormat="1" ht="15">
      <c r="A56" s="44" t="s">
        <v>37</v>
      </c>
      <c r="B56" s="304" t="s">
        <v>202</v>
      </c>
      <c r="C56" s="305" t="s">
        <v>202</v>
      </c>
      <c r="D56" s="46"/>
      <c r="E56" s="304" t="s">
        <v>202</v>
      </c>
      <c r="F56" s="305" t="s">
        <v>202</v>
      </c>
      <c r="G56" s="46"/>
      <c r="H56" s="304" t="s">
        <v>202</v>
      </c>
      <c r="I56" s="305" t="s">
        <v>202</v>
      </c>
      <c r="J56" s="277"/>
      <c r="K56" s="308" t="s">
        <v>202</v>
      </c>
      <c r="L56" s="304" t="s">
        <v>202</v>
      </c>
      <c r="M56" s="305" t="s">
        <v>202</v>
      </c>
      <c r="N56" s="277"/>
      <c r="O56" s="308" t="s">
        <v>202</v>
      </c>
      <c r="P56" s="281"/>
    </row>
    <row r="57" spans="1:16" s="56" customFormat="1" ht="15">
      <c r="A57" s="44" t="s">
        <v>67</v>
      </c>
      <c r="B57" s="45">
        <v>41</v>
      </c>
      <c r="C57" s="46">
        <f>(B57/B$59)*100</f>
        <v>2.201933404940924</v>
      </c>
      <c r="D57" s="46"/>
      <c r="E57" s="45">
        <v>43</v>
      </c>
      <c r="F57" s="46">
        <f>(E57/E$59)*100</f>
        <v>2.247778358599059</v>
      </c>
      <c r="G57" s="46"/>
      <c r="H57" s="47">
        <v>103254</v>
      </c>
      <c r="I57" s="46">
        <f>(H57/H$59)*100</f>
        <v>2.2706486326606683</v>
      </c>
      <c r="J57" s="277"/>
      <c r="K57" s="272">
        <v>0</v>
      </c>
      <c r="L57" s="47">
        <v>460774</v>
      </c>
      <c r="M57" s="46">
        <f>(L57/L$59)*100</f>
        <v>2.2366731803093307</v>
      </c>
      <c r="N57" s="277"/>
      <c r="O57" s="272">
        <v>11736.47</v>
      </c>
      <c r="P57" s="281"/>
    </row>
    <row r="58" spans="1:16" s="56" customFormat="1" ht="15">
      <c r="A58" s="39"/>
      <c r="B58" s="45"/>
      <c r="C58" s="58"/>
      <c r="D58" s="58"/>
      <c r="E58" s="45"/>
      <c r="F58" s="58"/>
      <c r="G58" s="58"/>
      <c r="H58" s="59"/>
      <c r="I58" s="58"/>
      <c r="J58" s="277"/>
      <c r="K58" s="48"/>
      <c r="L58" s="59"/>
      <c r="M58" s="58"/>
      <c r="N58" s="277"/>
      <c r="O58" s="48"/>
      <c r="P58" s="277"/>
    </row>
    <row r="59" spans="1:16" s="56" customFormat="1" ht="15">
      <c r="A59" s="60" t="s">
        <v>0</v>
      </c>
      <c r="B59" s="61">
        <f>B13+B19+B21+B37+B43+B48+B54</f>
        <v>1862</v>
      </c>
      <c r="C59" s="62">
        <f>C13+C19+C21+C37+C43+C48+C54</f>
        <v>100</v>
      </c>
      <c r="D59" s="62" t="s">
        <v>11</v>
      </c>
      <c r="E59" s="61">
        <f>E13+E19+E21+E37+E43+E48+E54</f>
        <v>1913</v>
      </c>
      <c r="F59" s="62">
        <f>F13+F19+F21+F37+F43+F48+F54</f>
        <v>100.00000000000001</v>
      </c>
      <c r="G59" s="62" t="s">
        <v>11</v>
      </c>
      <c r="H59" s="63">
        <f>H13+H19+H21+H37+H43+H48+H54</f>
        <v>4547335</v>
      </c>
      <c r="I59" s="62">
        <f>I13+I19+I21+I37+I43+I48+I54</f>
        <v>100</v>
      </c>
      <c r="J59" s="330" t="s">
        <v>11</v>
      </c>
      <c r="K59" s="275">
        <v>0</v>
      </c>
      <c r="L59" s="63">
        <f>L13+L19+L21+L37+L43+L48+L54</f>
        <v>20600864</v>
      </c>
      <c r="M59" s="62">
        <f>M13+M19+M21+M37+M43+M48+M54</f>
        <v>100</v>
      </c>
      <c r="N59" s="330" t="s">
        <v>11</v>
      </c>
      <c r="O59" s="275">
        <v>12195.33</v>
      </c>
      <c r="P59" s="280"/>
    </row>
    <row r="60" spans="12:16" ht="15">
      <c r="L60" s="21"/>
      <c r="M60" s="21"/>
      <c r="N60" s="21"/>
      <c r="O60" s="21"/>
      <c r="P60" s="21"/>
    </row>
    <row r="61" ht="15">
      <c r="A61" s="83" t="s">
        <v>203</v>
      </c>
    </row>
    <row r="62" ht="15">
      <c r="I62" s="66"/>
    </row>
  </sheetData>
  <sheetProtection/>
  <mergeCells count="10">
    <mergeCell ref="L9:O9"/>
    <mergeCell ref="K9:K11"/>
    <mergeCell ref="L10:L11"/>
    <mergeCell ref="O10:O11"/>
    <mergeCell ref="A6:O6"/>
    <mergeCell ref="A1:O1"/>
    <mergeCell ref="A2:O2"/>
    <mergeCell ref="A4:O4"/>
    <mergeCell ref="A5:O5"/>
    <mergeCell ref="A7:O7"/>
  </mergeCells>
  <printOptions/>
  <pageMargins left="0.7" right="0.7" top="0.75" bottom="0.75" header="0.3" footer="0.3"/>
  <pageSetup fitToHeight="1" fitToWidth="1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23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7.421875" style="1" customWidth="1"/>
    <col min="4" max="4" width="2.28125" style="1" customWidth="1"/>
    <col min="5" max="5" width="13.140625" style="1" customWidth="1"/>
    <col min="6" max="6" width="7.421875" style="1" customWidth="1"/>
    <col min="7" max="7" width="2.28125" style="1" customWidth="1"/>
    <col min="8" max="8" width="12.7109375" style="1" customWidth="1"/>
    <col min="9" max="9" width="14.57421875" style="1" customWidth="1"/>
    <col min="10" max="10" width="7.421875" style="1" customWidth="1"/>
    <col min="11" max="11" width="2.28125" style="1" customWidth="1"/>
    <col min="12" max="13" width="14.8515625" style="1" customWidth="1"/>
    <col min="14" max="16384" width="9.140625" style="1" customWidth="1"/>
  </cols>
  <sheetData>
    <row r="1" spans="1:13" ht="18">
      <c r="A1" s="343" t="s">
        <v>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69"/>
    </row>
    <row r="2" spans="1:13" ht="18">
      <c r="A2" s="343" t="s">
        <v>195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69"/>
    </row>
    <row r="3" spans="1:6" ht="15">
      <c r="A3" s="57"/>
      <c r="B3" s="57"/>
      <c r="C3" s="57"/>
      <c r="D3" s="57"/>
      <c r="E3" s="57"/>
      <c r="F3" s="57"/>
    </row>
    <row r="4" spans="1:13" ht="18">
      <c r="A4" s="343" t="s">
        <v>174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269"/>
    </row>
    <row r="5" spans="1:13" ht="18">
      <c r="A5" s="343" t="s">
        <v>113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269"/>
    </row>
    <row r="6" spans="1:13" ht="18">
      <c r="A6" s="343" t="s">
        <v>185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269"/>
    </row>
    <row r="7" spans="1:13" ht="18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8" ht="15.75">
      <c r="A8" s="270"/>
      <c r="B8" s="270"/>
      <c r="C8" s="270"/>
      <c r="D8" s="270"/>
      <c r="E8" s="270"/>
      <c r="F8" s="270"/>
      <c r="G8" s="270"/>
      <c r="H8" s="270"/>
    </row>
    <row r="9" spans="1:13" ht="32.25" customHeight="1">
      <c r="A9" s="14"/>
      <c r="B9" s="20"/>
      <c r="C9" s="237" t="s">
        <v>40</v>
      </c>
      <c r="D9" s="238"/>
      <c r="E9" s="235" t="s">
        <v>10</v>
      </c>
      <c r="F9" s="237" t="s">
        <v>40</v>
      </c>
      <c r="G9" s="276"/>
      <c r="H9" s="371" t="s">
        <v>156</v>
      </c>
      <c r="I9" s="368" t="s">
        <v>171</v>
      </c>
      <c r="J9" s="237" t="s">
        <v>40</v>
      </c>
      <c r="K9" s="276"/>
      <c r="L9" s="371" t="s">
        <v>172</v>
      </c>
      <c r="M9" s="279"/>
    </row>
    <row r="10" spans="1:13" ht="16.5" customHeight="1">
      <c r="A10" s="239" t="s">
        <v>161</v>
      </c>
      <c r="B10" s="7" t="s">
        <v>63</v>
      </c>
      <c r="C10" s="8" t="s">
        <v>9</v>
      </c>
      <c r="D10" s="78"/>
      <c r="E10" s="236" t="s">
        <v>65</v>
      </c>
      <c r="F10" s="8" t="s">
        <v>9</v>
      </c>
      <c r="G10" s="77"/>
      <c r="H10" s="372"/>
      <c r="I10" s="369"/>
      <c r="J10" s="8" t="s">
        <v>9</v>
      </c>
      <c r="K10" s="77"/>
      <c r="L10" s="372"/>
      <c r="M10" s="279"/>
    </row>
    <row r="11" spans="1:13" ht="15.75" customHeight="1">
      <c r="A11" s="9"/>
      <c r="B11" s="10"/>
      <c r="C11" s="11"/>
      <c r="D11" s="11"/>
      <c r="E11" s="10"/>
      <c r="F11" s="11"/>
      <c r="G11" s="21"/>
      <c r="H11" s="12"/>
      <c r="I11" s="10"/>
      <c r="J11" s="11"/>
      <c r="K11" s="21"/>
      <c r="L11" s="12"/>
      <c r="M11" s="21"/>
    </row>
    <row r="12" spans="1:13" s="56" customFormat="1" ht="15">
      <c r="A12" s="39" t="s">
        <v>44</v>
      </c>
      <c r="B12" s="45">
        <v>265</v>
      </c>
      <c r="C12" s="46">
        <f aca="true" t="shared" si="0" ref="C12:C18">(B12/B$20)*100</f>
        <v>13.852587558808155</v>
      </c>
      <c r="D12" s="277" t="s">
        <v>11</v>
      </c>
      <c r="E12" s="59">
        <v>66026</v>
      </c>
      <c r="F12" s="46">
        <f aca="true" t="shared" si="1" ref="F12:F18">(E12/E$20)*100</f>
        <v>1.4519710001636124</v>
      </c>
      <c r="G12" s="277" t="s">
        <v>11</v>
      </c>
      <c r="H12" s="286">
        <v>0</v>
      </c>
      <c r="I12" s="59">
        <v>797661</v>
      </c>
      <c r="J12" s="46">
        <f aca="true" t="shared" si="2" ref="J12:J18">(I12/I$20)*100</f>
        <v>3.8719785671114844</v>
      </c>
      <c r="K12" s="277" t="s">
        <v>11</v>
      </c>
      <c r="L12" s="286">
        <v>2541.58</v>
      </c>
      <c r="M12" s="280"/>
    </row>
    <row r="13" spans="1:13" s="56" customFormat="1" ht="15">
      <c r="A13" s="39" t="s">
        <v>45</v>
      </c>
      <c r="B13" s="45">
        <v>227</v>
      </c>
      <c r="C13" s="46">
        <f t="shared" si="0"/>
        <v>11.866178776790381</v>
      </c>
      <c r="D13" s="277"/>
      <c r="E13" s="47">
        <v>185813</v>
      </c>
      <c r="F13" s="46">
        <f t="shared" si="1"/>
        <v>4.086194642313654</v>
      </c>
      <c r="G13" s="277"/>
      <c r="H13" s="272">
        <v>0</v>
      </c>
      <c r="I13" s="47">
        <v>1717366</v>
      </c>
      <c r="J13" s="46">
        <f t="shared" si="2"/>
        <v>8.336378917718156</v>
      </c>
      <c r="K13" s="277"/>
      <c r="L13" s="272">
        <v>7652.41</v>
      </c>
      <c r="M13" s="281"/>
    </row>
    <row r="14" spans="1:13" s="56" customFormat="1" ht="15">
      <c r="A14" s="39" t="s">
        <v>46</v>
      </c>
      <c r="B14" s="45">
        <v>375</v>
      </c>
      <c r="C14" s="46">
        <f t="shared" si="0"/>
        <v>19.602718243596446</v>
      </c>
      <c r="D14" s="277"/>
      <c r="E14" s="47">
        <v>502616</v>
      </c>
      <c r="F14" s="46">
        <f t="shared" si="1"/>
        <v>11.052976951780119</v>
      </c>
      <c r="G14" s="277"/>
      <c r="H14" s="272">
        <v>0</v>
      </c>
      <c r="I14" s="47">
        <v>4215555</v>
      </c>
      <c r="J14" s="46">
        <f t="shared" si="2"/>
        <v>20.463001962587686</v>
      </c>
      <c r="K14" s="277"/>
      <c r="L14" s="272">
        <v>12187.5</v>
      </c>
      <c r="M14" s="281"/>
    </row>
    <row r="15" spans="1:13" s="56" customFormat="1" ht="15">
      <c r="A15" s="39" t="s">
        <v>47</v>
      </c>
      <c r="B15" s="45">
        <v>379</v>
      </c>
      <c r="C15" s="46">
        <f t="shared" si="0"/>
        <v>19.811813904861474</v>
      </c>
      <c r="D15" s="277"/>
      <c r="E15" s="47">
        <v>615650</v>
      </c>
      <c r="F15" s="46">
        <f t="shared" si="1"/>
        <v>13.538696062925634</v>
      </c>
      <c r="G15" s="277"/>
      <c r="H15" s="272">
        <v>0</v>
      </c>
      <c r="I15" s="47">
        <v>4910732</v>
      </c>
      <c r="J15" s="46">
        <f t="shared" si="2"/>
        <v>23.83750622486058</v>
      </c>
      <c r="K15" s="277"/>
      <c r="L15" s="272">
        <v>14247.4</v>
      </c>
      <c r="M15" s="281"/>
    </row>
    <row r="16" spans="1:13" s="56" customFormat="1" ht="14.25" customHeight="1">
      <c r="A16" s="39" t="s">
        <v>48</v>
      </c>
      <c r="B16" s="45">
        <v>262</v>
      </c>
      <c r="C16" s="46">
        <f t="shared" si="0"/>
        <v>13.695765812859385</v>
      </c>
      <c r="D16" s="277"/>
      <c r="E16" s="47">
        <v>566045</v>
      </c>
      <c r="F16" s="46">
        <f t="shared" si="1"/>
        <v>12.447837591064307</v>
      </c>
      <c r="G16" s="277"/>
      <c r="H16" s="272">
        <v>0</v>
      </c>
      <c r="I16" s="47">
        <v>3766583</v>
      </c>
      <c r="J16" s="46">
        <f t="shared" si="2"/>
        <v>18.283617535828476</v>
      </c>
      <c r="K16" s="277"/>
      <c r="L16" s="272">
        <v>16156.15</v>
      </c>
      <c r="M16" s="281"/>
    </row>
    <row r="17" spans="1:13" s="56" customFormat="1" ht="15">
      <c r="A17" s="39" t="s">
        <v>49</v>
      </c>
      <c r="B17" s="45">
        <v>237</v>
      </c>
      <c r="C17" s="46">
        <f t="shared" si="0"/>
        <v>12.388917929952953</v>
      </c>
      <c r="D17" s="277"/>
      <c r="E17" s="47">
        <v>539984</v>
      </c>
      <c r="F17" s="46">
        <f t="shared" si="1"/>
        <v>11.874732810595038</v>
      </c>
      <c r="G17" s="277"/>
      <c r="H17" s="272">
        <v>0</v>
      </c>
      <c r="I17" s="47">
        <v>3826786</v>
      </c>
      <c r="J17" s="46">
        <f t="shared" si="2"/>
        <v>18.57585286596974</v>
      </c>
      <c r="K17" s="277"/>
      <c r="L17" s="272">
        <v>18032.98</v>
      </c>
      <c r="M17" s="282"/>
    </row>
    <row r="18" spans="1:13" s="56" customFormat="1" ht="15">
      <c r="A18" s="39" t="s">
        <v>50</v>
      </c>
      <c r="B18" s="45">
        <v>168</v>
      </c>
      <c r="C18" s="46">
        <f t="shared" si="0"/>
        <v>8.782017773131209</v>
      </c>
      <c r="D18" s="277"/>
      <c r="E18" s="47">
        <v>2071202</v>
      </c>
      <c r="F18" s="46">
        <f t="shared" si="1"/>
        <v>45.54759094115764</v>
      </c>
      <c r="G18" s="277"/>
      <c r="H18" s="272">
        <v>13395.5</v>
      </c>
      <c r="I18" s="47">
        <v>1366180</v>
      </c>
      <c r="J18" s="46">
        <f t="shared" si="2"/>
        <v>6.631663925923879</v>
      </c>
      <c r="K18" s="277"/>
      <c r="L18" s="272">
        <v>7127.86</v>
      </c>
      <c r="M18" s="283"/>
    </row>
    <row r="19" spans="1:13" s="56" customFormat="1" ht="15">
      <c r="A19" s="44"/>
      <c r="B19" s="281"/>
      <c r="C19" s="46"/>
      <c r="D19" s="277"/>
      <c r="E19" s="47"/>
      <c r="F19" s="46"/>
      <c r="G19" s="277"/>
      <c r="H19" s="272"/>
      <c r="I19" s="47"/>
      <c r="J19" s="46"/>
      <c r="K19" s="277"/>
      <c r="L19" s="272"/>
      <c r="M19" s="281"/>
    </row>
    <row r="20" spans="1:13" s="56" customFormat="1" ht="15">
      <c r="A20" s="60" t="s">
        <v>0</v>
      </c>
      <c r="B20" s="288">
        <f>SUM(B12:B18)</f>
        <v>1913</v>
      </c>
      <c r="C20" s="289">
        <f>SUM(C12:C18)</f>
        <v>100</v>
      </c>
      <c r="D20" s="278" t="s">
        <v>11</v>
      </c>
      <c r="E20" s="63">
        <f>SUM(E12:E18)</f>
        <v>4547336</v>
      </c>
      <c r="F20" s="289">
        <f>SUM(F12:F18)</f>
        <v>100</v>
      </c>
      <c r="G20" s="278" t="s">
        <v>11</v>
      </c>
      <c r="H20" s="275">
        <v>0</v>
      </c>
      <c r="I20" s="63">
        <f>SUM(I12:I18)</f>
        <v>20600863</v>
      </c>
      <c r="J20" s="289">
        <f>SUM(J12:J18)</f>
        <v>99.99999999999999</v>
      </c>
      <c r="K20" s="278" t="s">
        <v>11</v>
      </c>
      <c r="L20" s="275">
        <v>12104.14</v>
      </c>
      <c r="M20" s="281"/>
    </row>
    <row r="21" spans="9:13" ht="15">
      <c r="I21" s="21"/>
      <c r="J21" s="21"/>
      <c r="K21" s="21"/>
      <c r="L21" s="21"/>
      <c r="M21" s="21"/>
    </row>
    <row r="22" ht="15">
      <c r="A22" s="83"/>
    </row>
    <row r="23" ht="15">
      <c r="F23" s="66"/>
    </row>
  </sheetData>
  <sheetProtection/>
  <mergeCells count="8">
    <mergeCell ref="A6:L6"/>
    <mergeCell ref="H9:H10"/>
    <mergeCell ref="I9:I10"/>
    <mergeCell ref="L9:L10"/>
    <mergeCell ref="A1:L1"/>
    <mergeCell ref="A2:L2"/>
    <mergeCell ref="A4:L4"/>
    <mergeCell ref="A5:L5"/>
  </mergeCells>
  <printOptions/>
  <pageMargins left="0.7" right="0.7" top="0.75" bottom="0.75" header="0.3" footer="0.3"/>
  <pageSetup fitToHeight="1" fitToWidth="1" orientation="portrait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42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23.140625" style="1" customWidth="1"/>
    <col min="2" max="2" width="12.421875" style="1" customWidth="1"/>
    <col min="3" max="3" width="8.28125" style="1" customWidth="1"/>
    <col min="4" max="4" width="2.28125" style="1" customWidth="1"/>
    <col min="5" max="5" width="13.140625" style="1" customWidth="1"/>
    <col min="6" max="6" width="8.28125" style="1" customWidth="1"/>
    <col min="7" max="7" width="2.28125" style="1" customWidth="1"/>
    <col min="8" max="8" width="12.7109375" style="1" customWidth="1"/>
    <col min="9" max="9" width="14.57421875" style="1" customWidth="1"/>
    <col min="10" max="10" width="8.28125" style="1" customWidth="1"/>
    <col min="11" max="11" width="2.28125" style="1" customWidth="1"/>
    <col min="12" max="13" width="14.8515625" style="1" customWidth="1"/>
    <col min="14" max="16384" width="9.140625" style="1" customWidth="1"/>
  </cols>
  <sheetData>
    <row r="1" spans="1:13" ht="18">
      <c r="A1" s="343" t="s">
        <v>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284"/>
    </row>
    <row r="2" spans="1:13" ht="18">
      <c r="A2" s="343" t="s">
        <v>195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84"/>
    </row>
    <row r="3" spans="1:6" ht="15">
      <c r="A3" s="57"/>
      <c r="B3" s="57"/>
      <c r="C3" s="57"/>
      <c r="D3" s="57"/>
      <c r="E3" s="57"/>
      <c r="F3" s="57"/>
    </row>
    <row r="4" spans="1:13" ht="18">
      <c r="A4" s="343" t="s">
        <v>176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284"/>
    </row>
    <row r="5" spans="1:13" ht="18">
      <c r="A5" s="343" t="s">
        <v>82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284"/>
    </row>
    <row r="6" spans="1:13" ht="18">
      <c r="A6" s="343" t="s">
        <v>185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284"/>
    </row>
    <row r="7" spans="1:8" ht="15.75">
      <c r="A7" s="285"/>
      <c r="B7" s="285"/>
      <c r="C7" s="285"/>
      <c r="D7" s="285"/>
      <c r="E7" s="285"/>
      <c r="F7" s="285"/>
      <c r="G7" s="285"/>
      <c r="H7" s="285"/>
    </row>
    <row r="8" spans="1:13" ht="32.25" customHeight="1">
      <c r="A8" s="14"/>
      <c r="B8" s="20"/>
      <c r="C8" s="237" t="s">
        <v>40</v>
      </c>
      <c r="D8" s="238"/>
      <c r="E8" s="235" t="s">
        <v>10</v>
      </c>
      <c r="F8" s="237" t="s">
        <v>40</v>
      </c>
      <c r="G8" s="276"/>
      <c r="H8" s="371" t="s">
        <v>156</v>
      </c>
      <c r="I8" s="368" t="s">
        <v>171</v>
      </c>
      <c r="J8" s="237" t="s">
        <v>40</v>
      </c>
      <c r="K8" s="276"/>
      <c r="L8" s="371" t="s">
        <v>172</v>
      </c>
      <c r="M8" s="279"/>
    </row>
    <row r="9" spans="1:13" ht="15" customHeight="1">
      <c r="A9" s="239" t="s">
        <v>80</v>
      </c>
      <c r="B9" s="7" t="s">
        <v>63</v>
      </c>
      <c r="C9" s="8" t="s">
        <v>9</v>
      </c>
      <c r="D9" s="78"/>
      <c r="E9" s="236" t="s">
        <v>65</v>
      </c>
      <c r="F9" s="8" t="s">
        <v>9</v>
      </c>
      <c r="G9" s="77"/>
      <c r="H9" s="372"/>
      <c r="I9" s="369"/>
      <c r="J9" s="8" t="s">
        <v>9</v>
      </c>
      <c r="K9" s="77"/>
      <c r="L9" s="372"/>
      <c r="M9" s="279"/>
    </row>
    <row r="10" spans="1:13" ht="15.75" customHeight="1">
      <c r="A10" s="9"/>
      <c r="B10" s="10"/>
      <c r="C10" s="11"/>
      <c r="D10" s="11"/>
      <c r="E10" s="10"/>
      <c r="F10" s="11"/>
      <c r="G10" s="21"/>
      <c r="H10" s="12"/>
      <c r="I10" s="10"/>
      <c r="J10" s="11"/>
      <c r="K10" s="21"/>
      <c r="L10" s="12"/>
      <c r="M10" s="21"/>
    </row>
    <row r="11" spans="1:13" s="56" customFormat="1" ht="15">
      <c r="A11" s="39">
        <v>10001</v>
      </c>
      <c r="B11" s="45">
        <v>135</v>
      </c>
      <c r="C11" s="46">
        <f aca="true" t="shared" si="0" ref="C11:C37">(B11/B$39)*100</f>
        <v>7.0569785676947205</v>
      </c>
      <c r="D11" s="277" t="s">
        <v>11</v>
      </c>
      <c r="E11" s="59">
        <v>326321</v>
      </c>
      <c r="F11" s="46">
        <f aca="true" t="shared" si="1" ref="F11:F37">(E11/E$39)*100</f>
        <v>7.176094828310391</v>
      </c>
      <c r="G11" s="277" t="s">
        <v>11</v>
      </c>
      <c r="H11" s="286">
        <v>0</v>
      </c>
      <c r="I11" s="59">
        <v>1388106</v>
      </c>
      <c r="J11" s="46">
        <f aca="true" t="shared" si="2" ref="J11:J37">(I11/I$39)*100</f>
        <v>6.738094397862538</v>
      </c>
      <c r="K11" s="277" t="s">
        <v>11</v>
      </c>
      <c r="L11" s="286">
        <v>12011.22</v>
      </c>
      <c r="M11" s="280"/>
    </row>
    <row r="12" spans="1:13" s="56" customFormat="1" ht="15">
      <c r="A12" s="39">
        <v>10002</v>
      </c>
      <c r="B12" s="45">
        <v>18</v>
      </c>
      <c r="C12" s="46">
        <f t="shared" si="0"/>
        <v>0.9409304756926294</v>
      </c>
      <c r="D12" s="277"/>
      <c r="E12" s="47">
        <v>15308</v>
      </c>
      <c r="F12" s="46">
        <f t="shared" si="1"/>
        <v>0.33663680741287094</v>
      </c>
      <c r="G12" s="277"/>
      <c r="H12" s="272">
        <v>0</v>
      </c>
      <c r="I12" s="47">
        <v>188556</v>
      </c>
      <c r="J12" s="46">
        <f t="shared" si="2"/>
        <v>0.915281777676466</v>
      </c>
      <c r="K12" s="277"/>
      <c r="L12" s="272">
        <v>10267.83</v>
      </c>
      <c r="M12" s="280"/>
    </row>
    <row r="13" spans="1:13" s="56" customFormat="1" ht="15">
      <c r="A13" s="39">
        <v>10003</v>
      </c>
      <c r="B13" s="45">
        <v>70</v>
      </c>
      <c r="C13" s="46">
        <f t="shared" si="0"/>
        <v>3.659174072138003</v>
      </c>
      <c r="D13" s="277"/>
      <c r="E13" s="47">
        <v>133495</v>
      </c>
      <c r="F13" s="46">
        <f t="shared" si="1"/>
        <v>2.9356761566227596</v>
      </c>
      <c r="G13" s="277"/>
      <c r="H13" s="272">
        <v>0</v>
      </c>
      <c r="I13" s="47">
        <v>791247</v>
      </c>
      <c r="J13" s="46">
        <f t="shared" si="2"/>
        <v>3.8408428304650646</v>
      </c>
      <c r="K13" s="277"/>
      <c r="L13" s="272">
        <v>12808.33</v>
      </c>
      <c r="M13" s="280"/>
    </row>
    <row r="14" spans="1:13" s="56" customFormat="1" ht="15">
      <c r="A14" s="39">
        <v>10004</v>
      </c>
      <c r="B14" s="45">
        <v>31</v>
      </c>
      <c r="C14" s="46">
        <f t="shared" si="0"/>
        <v>1.6204913748039729</v>
      </c>
      <c r="D14" s="277"/>
      <c r="E14" s="47">
        <v>127984</v>
      </c>
      <c r="F14" s="46">
        <f t="shared" si="1"/>
        <v>2.814484267045262</v>
      </c>
      <c r="G14" s="277"/>
      <c r="H14" s="272">
        <v>0</v>
      </c>
      <c r="I14" s="47">
        <v>317974</v>
      </c>
      <c r="J14" s="46">
        <f t="shared" si="2"/>
        <v>1.5434979951573886</v>
      </c>
      <c r="K14" s="277"/>
      <c r="L14" s="272">
        <v>12752.06</v>
      </c>
      <c r="M14" s="280"/>
    </row>
    <row r="15" spans="1:13" s="56" customFormat="1" ht="15">
      <c r="A15" s="39">
        <v>10005</v>
      </c>
      <c r="B15" s="45">
        <v>27</v>
      </c>
      <c r="C15" s="46">
        <f t="shared" si="0"/>
        <v>1.411395713538944</v>
      </c>
      <c r="D15" s="277"/>
      <c r="E15" s="47">
        <v>93463</v>
      </c>
      <c r="F15" s="46">
        <f t="shared" si="1"/>
        <v>2.055336159604727</v>
      </c>
      <c r="G15" s="277"/>
      <c r="H15" s="272">
        <v>2202.81</v>
      </c>
      <c r="I15" s="47">
        <v>279160</v>
      </c>
      <c r="J15" s="46">
        <f t="shared" si="2"/>
        <v>1.3550884673845556</v>
      </c>
      <c r="K15" s="277"/>
      <c r="L15" s="272">
        <v>10948.54</v>
      </c>
      <c r="M15" s="280"/>
    </row>
    <row r="16" spans="1:13" s="56" customFormat="1" ht="15">
      <c r="A16" s="39">
        <v>10006</v>
      </c>
      <c r="B16" s="45">
        <v>23</v>
      </c>
      <c r="C16" s="46">
        <f t="shared" si="0"/>
        <v>1.2023000522739153</v>
      </c>
      <c r="D16" s="277"/>
      <c r="E16" s="47">
        <v>48465</v>
      </c>
      <c r="F16" s="46">
        <f t="shared" si="1"/>
        <v>1.0657893174330277</v>
      </c>
      <c r="G16" s="277"/>
      <c r="H16" s="272">
        <v>0</v>
      </c>
      <c r="I16" s="47">
        <v>233652</v>
      </c>
      <c r="J16" s="46">
        <f t="shared" si="2"/>
        <v>1.1341851647131973</v>
      </c>
      <c r="K16" s="277"/>
      <c r="L16" s="272">
        <v>10783.5</v>
      </c>
      <c r="M16" s="280"/>
    </row>
    <row r="17" spans="1:13" s="56" customFormat="1" ht="15">
      <c r="A17" s="39">
        <v>10010</v>
      </c>
      <c r="B17" s="45">
        <v>73</v>
      </c>
      <c r="C17" s="46">
        <f t="shared" si="0"/>
        <v>3.8159958180867743</v>
      </c>
      <c r="D17" s="277"/>
      <c r="E17" s="47">
        <v>171088</v>
      </c>
      <c r="F17" s="46">
        <f t="shared" si="1"/>
        <v>3.762380330980746</v>
      </c>
      <c r="G17" s="277"/>
      <c r="H17" s="272">
        <v>0</v>
      </c>
      <c r="I17" s="47">
        <v>738560</v>
      </c>
      <c r="J17" s="46">
        <f t="shared" si="2"/>
        <v>3.585091483276749</v>
      </c>
      <c r="K17" s="277"/>
      <c r="L17" s="272">
        <v>11966.45</v>
      </c>
      <c r="M17" s="280"/>
    </row>
    <row r="18" spans="1:13" s="56" customFormat="1" ht="15">
      <c r="A18" s="39">
        <v>10011</v>
      </c>
      <c r="B18" s="45">
        <v>101</v>
      </c>
      <c r="C18" s="46">
        <f t="shared" si="0"/>
        <v>5.2796654469419755</v>
      </c>
      <c r="D18" s="277"/>
      <c r="E18" s="47">
        <v>205569</v>
      </c>
      <c r="F18" s="46">
        <f t="shared" si="1"/>
        <v>4.520648802133294</v>
      </c>
      <c r="G18" s="277"/>
      <c r="H18" s="272">
        <v>0</v>
      </c>
      <c r="I18" s="47">
        <v>1124688</v>
      </c>
      <c r="J18" s="46">
        <f t="shared" si="2"/>
        <v>5.4594201827117095</v>
      </c>
      <c r="K18" s="277"/>
      <c r="L18" s="272">
        <v>12366.71</v>
      </c>
      <c r="M18" s="280"/>
    </row>
    <row r="19" spans="1:13" s="56" customFormat="1" ht="15">
      <c r="A19" s="39">
        <v>10012</v>
      </c>
      <c r="B19" s="45">
        <v>96</v>
      </c>
      <c r="C19" s="46">
        <f t="shared" si="0"/>
        <v>5.01829587036069</v>
      </c>
      <c r="D19" s="277"/>
      <c r="E19" s="47">
        <v>163838</v>
      </c>
      <c r="F19" s="46">
        <f t="shared" si="1"/>
        <v>3.6029462537829855</v>
      </c>
      <c r="G19" s="277"/>
      <c r="H19" s="272">
        <v>0</v>
      </c>
      <c r="I19" s="47">
        <v>1049519</v>
      </c>
      <c r="J19" s="46">
        <f t="shared" si="2"/>
        <v>5.094537516839702</v>
      </c>
      <c r="K19" s="277"/>
      <c r="L19" s="272">
        <v>12527.85</v>
      </c>
      <c r="M19" s="280"/>
    </row>
    <row r="20" spans="1:13" s="56" customFormat="1" ht="15">
      <c r="A20" s="39">
        <v>10013</v>
      </c>
      <c r="B20" s="45">
        <v>83</v>
      </c>
      <c r="C20" s="46">
        <f t="shared" si="0"/>
        <v>4.338734971249346</v>
      </c>
      <c r="D20" s="277"/>
      <c r="E20" s="47">
        <v>191060</v>
      </c>
      <c r="F20" s="46">
        <f t="shared" si="1"/>
        <v>4.2015827295729755</v>
      </c>
      <c r="G20" s="277"/>
      <c r="H20" s="272">
        <v>0</v>
      </c>
      <c r="I20" s="47">
        <v>955462</v>
      </c>
      <c r="J20" s="46">
        <f t="shared" si="2"/>
        <v>4.637969398281208</v>
      </c>
      <c r="K20" s="277"/>
      <c r="L20" s="272">
        <v>12991.55</v>
      </c>
      <c r="M20" s="280"/>
    </row>
    <row r="21" spans="1:13" s="56" customFormat="1" ht="15">
      <c r="A21" s="39">
        <v>10014</v>
      </c>
      <c r="B21" s="45">
        <v>42</v>
      </c>
      <c r="C21" s="46">
        <f t="shared" si="0"/>
        <v>2.195504443282802</v>
      </c>
      <c r="D21" s="277"/>
      <c r="E21" s="47">
        <v>71323</v>
      </c>
      <c r="F21" s="46">
        <f t="shared" si="1"/>
        <v>1.5684574742035662</v>
      </c>
      <c r="G21" s="277"/>
      <c r="H21" s="272">
        <v>0</v>
      </c>
      <c r="I21" s="47">
        <v>466891</v>
      </c>
      <c r="J21" s="46">
        <f t="shared" si="2"/>
        <v>2.266365559627606</v>
      </c>
      <c r="K21" s="277"/>
      <c r="L21" s="272">
        <v>11470.02</v>
      </c>
      <c r="M21" s="280"/>
    </row>
    <row r="22" spans="1:13" s="56" customFormat="1" ht="15">
      <c r="A22" s="39">
        <v>10016</v>
      </c>
      <c r="B22" s="45">
        <v>101</v>
      </c>
      <c r="C22" s="46">
        <f t="shared" si="0"/>
        <v>5.2796654469419755</v>
      </c>
      <c r="D22" s="277"/>
      <c r="E22" s="47">
        <v>318321</v>
      </c>
      <c r="F22" s="46">
        <f t="shared" si="1"/>
        <v>7.000167570712862</v>
      </c>
      <c r="G22" s="277"/>
      <c r="H22" s="272">
        <v>0</v>
      </c>
      <c r="I22" s="47">
        <v>1046352</v>
      </c>
      <c r="J22" s="46">
        <f t="shared" si="2"/>
        <v>5.079164378939549</v>
      </c>
      <c r="K22" s="277"/>
      <c r="L22" s="272">
        <v>12179.37</v>
      </c>
      <c r="M22" s="280"/>
    </row>
    <row r="23" spans="1:13" s="56" customFormat="1" ht="15">
      <c r="A23" s="39">
        <v>10017</v>
      </c>
      <c r="B23" s="45">
        <v>137</v>
      </c>
      <c r="C23" s="46">
        <f t="shared" si="0"/>
        <v>7.1615263983272355</v>
      </c>
      <c r="D23" s="277"/>
      <c r="E23" s="47">
        <v>449455</v>
      </c>
      <c r="F23" s="46">
        <f t="shared" si="1"/>
        <v>9.883923195437152</v>
      </c>
      <c r="G23" s="277"/>
      <c r="H23" s="272">
        <v>0</v>
      </c>
      <c r="I23" s="47">
        <v>1420274</v>
      </c>
      <c r="J23" s="46">
        <f t="shared" si="2"/>
        <v>6.894243150616608</v>
      </c>
      <c r="K23" s="277"/>
      <c r="L23" s="272">
        <v>11716.71</v>
      </c>
      <c r="M23" s="280"/>
    </row>
    <row r="24" spans="1:13" s="56" customFormat="1" ht="15">
      <c r="A24" s="39">
        <v>10018</v>
      </c>
      <c r="B24" s="45">
        <v>139</v>
      </c>
      <c r="C24" s="46">
        <f t="shared" si="0"/>
        <v>7.266074228959749</v>
      </c>
      <c r="D24" s="277"/>
      <c r="E24" s="47">
        <v>416788</v>
      </c>
      <c r="F24" s="46">
        <f t="shared" si="1"/>
        <v>9.165546229944841</v>
      </c>
      <c r="G24" s="277"/>
      <c r="H24" s="272">
        <v>0</v>
      </c>
      <c r="I24" s="47">
        <v>1455731</v>
      </c>
      <c r="J24" s="46">
        <f t="shared" si="2"/>
        <v>7.0663572492985605</v>
      </c>
      <c r="K24" s="277"/>
      <c r="L24" s="272">
        <v>11864</v>
      </c>
      <c r="M24" s="280"/>
    </row>
    <row r="25" spans="1:13" s="56" customFormat="1" ht="15">
      <c r="A25" s="39">
        <v>10019</v>
      </c>
      <c r="B25" s="45">
        <v>152</v>
      </c>
      <c r="C25" s="46">
        <f t="shared" si="0"/>
        <v>7.945635128071092</v>
      </c>
      <c r="D25" s="277"/>
      <c r="E25" s="47">
        <v>291302</v>
      </c>
      <c r="F25" s="46">
        <f t="shared" si="1"/>
        <v>6.405995249084409</v>
      </c>
      <c r="G25" s="277"/>
      <c r="H25" s="272">
        <v>0</v>
      </c>
      <c r="I25" s="47">
        <v>1760867</v>
      </c>
      <c r="J25" s="46">
        <f t="shared" si="2"/>
        <v>8.547537484947844</v>
      </c>
      <c r="K25" s="277"/>
      <c r="L25" s="272">
        <v>12994.36</v>
      </c>
      <c r="M25" s="280"/>
    </row>
    <row r="26" spans="1:13" s="56" customFormat="1" ht="15">
      <c r="A26" s="39">
        <v>10020</v>
      </c>
      <c r="B26" s="45">
        <v>17</v>
      </c>
      <c r="C26" s="46">
        <f t="shared" si="0"/>
        <v>0.8886565603763722</v>
      </c>
      <c r="D26" s="277"/>
      <c r="E26" s="47">
        <v>50828</v>
      </c>
      <c r="F26" s="46">
        <f t="shared" si="1"/>
        <v>1.1177538311458977</v>
      </c>
      <c r="G26" s="277"/>
      <c r="H26" s="272">
        <v>0</v>
      </c>
      <c r="I26" s="47">
        <v>150965</v>
      </c>
      <c r="J26" s="46">
        <f t="shared" si="2"/>
        <v>0.7328088926734111</v>
      </c>
      <c r="K26" s="277"/>
      <c r="L26" s="272">
        <v>7183.59</v>
      </c>
      <c r="M26" s="280"/>
    </row>
    <row r="27" spans="1:13" s="56" customFormat="1" ht="15">
      <c r="A27" s="39">
        <v>10021</v>
      </c>
      <c r="B27" s="45">
        <v>30</v>
      </c>
      <c r="C27" s="46">
        <f t="shared" si="0"/>
        <v>1.5682174594877154</v>
      </c>
      <c r="D27" s="277"/>
      <c r="E27" s="47">
        <v>23916</v>
      </c>
      <c r="F27" s="46">
        <f t="shared" si="1"/>
        <v>0.5259345365878116</v>
      </c>
      <c r="G27" s="277"/>
      <c r="H27" s="272">
        <v>0</v>
      </c>
      <c r="I27" s="47">
        <v>297059</v>
      </c>
      <c r="J27" s="46">
        <f t="shared" si="2"/>
        <v>1.4419731517151047</v>
      </c>
      <c r="K27" s="277"/>
      <c r="L27" s="272">
        <v>11763.86</v>
      </c>
      <c r="M27" s="280"/>
    </row>
    <row r="28" spans="1:13" s="56" customFormat="1" ht="15">
      <c r="A28" s="39">
        <v>10022</v>
      </c>
      <c r="B28" s="45">
        <v>208</v>
      </c>
      <c r="C28" s="46">
        <f t="shared" si="0"/>
        <v>10.872974385781495</v>
      </c>
      <c r="D28" s="277"/>
      <c r="E28" s="47">
        <v>590453</v>
      </c>
      <c r="F28" s="46">
        <f t="shared" si="1"/>
        <v>12.984597128779193</v>
      </c>
      <c r="G28" s="277"/>
      <c r="H28" s="272">
        <v>0</v>
      </c>
      <c r="I28" s="47">
        <v>2225908</v>
      </c>
      <c r="J28" s="46">
        <f t="shared" si="2"/>
        <v>10.804922840876277</v>
      </c>
      <c r="K28" s="277"/>
      <c r="L28" s="272">
        <v>12051.29</v>
      </c>
      <c r="M28" s="280"/>
    </row>
    <row r="29" spans="1:13" s="56" customFormat="1" ht="15">
      <c r="A29" s="39">
        <v>10023</v>
      </c>
      <c r="B29" s="45">
        <v>33</v>
      </c>
      <c r="C29" s="46">
        <f t="shared" si="0"/>
        <v>1.7250392054364874</v>
      </c>
      <c r="D29" s="277"/>
      <c r="E29" s="47">
        <v>47963</v>
      </c>
      <c r="F29" s="46">
        <f t="shared" si="1"/>
        <v>1.0547498820187828</v>
      </c>
      <c r="G29" s="277"/>
      <c r="H29" s="272">
        <v>0</v>
      </c>
      <c r="I29" s="47">
        <v>363317</v>
      </c>
      <c r="J29" s="46">
        <f t="shared" si="2"/>
        <v>1.7636003607420638</v>
      </c>
      <c r="K29" s="277"/>
      <c r="L29" s="272">
        <v>11700</v>
      </c>
      <c r="M29" s="280"/>
    </row>
    <row r="30" spans="1:13" s="56" customFormat="1" ht="15">
      <c r="A30" s="39">
        <v>10024</v>
      </c>
      <c r="B30" s="45">
        <v>12</v>
      </c>
      <c r="C30" s="46">
        <f t="shared" si="0"/>
        <v>0.6272869837950863</v>
      </c>
      <c r="D30" s="277"/>
      <c r="E30" s="47">
        <v>8916</v>
      </c>
      <c r="F30" s="46">
        <f t="shared" si="1"/>
        <v>0.19607092859244563</v>
      </c>
      <c r="G30" s="277"/>
      <c r="H30" s="272">
        <v>0</v>
      </c>
      <c r="I30" s="47">
        <v>134672</v>
      </c>
      <c r="J30" s="46">
        <f t="shared" si="2"/>
        <v>0.653719995986577</v>
      </c>
      <c r="K30" s="277"/>
      <c r="L30" s="272">
        <v>12810.7</v>
      </c>
      <c r="M30" s="280"/>
    </row>
    <row r="31" spans="1:13" s="56" customFormat="1" ht="15">
      <c r="A31" s="39">
        <v>10028</v>
      </c>
      <c r="B31" s="45">
        <v>29</v>
      </c>
      <c r="C31" s="46">
        <f t="shared" si="0"/>
        <v>1.5159435441714584</v>
      </c>
      <c r="D31" s="277"/>
      <c r="E31" s="47">
        <v>12275</v>
      </c>
      <c r="F31" s="46">
        <f t="shared" si="1"/>
        <v>0.2699383858762079</v>
      </c>
      <c r="G31" s="277"/>
      <c r="H31" s="272">
        <v>0</v>
      </c>
      <c r="I31" s="47">
        <v>318218</v>
      </c>
      <c r="J31" s="46">
        <f t="shared" si="2"/>
        <v>1.5446824112128474</v>
      </c>
      <c r="K31" s="277"/>
      <c r="L31" s="272">
        <v>12046.4</v>
      </c>
      <c r="M31" s="280"/>
    </row>
    <row r="32" spans="1:13" s="56" customFormat="1" ht="15">
      <c r="A32" s="39">
        <v>10036</v>
      </c>
      <c r="B32" s="45">
        <v>113</v>
      </c>
      <c r="C32" s="46">
        <f t="shared" si="0"/>
        <v>5.906952430737062</v>
      </c>
      <c r="D32" s="277"/>
      <c r="E32" s="47">
        <v>302025</v>
      </c>
      <c r="F32" s="46">
        <f t="shared" si="1"/>
        <v>6.641803746986696</v>
      </c>
      <c r="G32" s="277"/>
      <c r="H32" s="272">
        <v>0</v>
      </c>
      <c r="I32" s="47">
        <v>1250238</v>
      </c>
      <c r="J32" s="46">
        <f t="shared" si="2"/>
        <v>6.068860493215116</v>
      </c>
      <c r="K32" s="277"/>
      <c r="L32" s="272">
        <v>12502.62</v>
      </c>
      <c r="M32" s="280"/>
    </row>
    <row r="33" spans="1:13" s="56" customFormat="1" ht="15">
      <c r="A33" s="39">
        <v>10038</v>
      </c>
      <c r="B33" s="45">
        <v>20</v>
      </c>
      <c r="C33" s="46">
        <f t="shared" si="0"/>
        <v>1.0454783063251438</v>
      </c>
      <c r="D33" s="277"/>
      <c r="E33" s="47">
        <v>17362</v>
      </c>
      <c r="F33" s="46">
        <f t="shared" si="1"/>
        <v>0.38180613080103637</v>
      </c>
      <c r="G33" s="277"/>
      <c r="H33" s="272">
        <v>0</v>
      </c>
      <c r="I33" s="47">
        <v>204070</v>
      </c>
      <c r="J33" s="46">
        <f t="shared" si="2"/>
        <v>0.9905892804813234</v>
      </c>
      <c r="K33" s="277"/>
      <c r="L33" s="272">
        <v>11557.73</v>
      </c>
      <c r="M33" s="280"/>
    </row>
    <row r="34" spans="1:13" s="56" customFormat="1" ht="15">
      <c r="A34" s="39">
        <v>10065</v>
      </c>
      <c r="B34" s="45">
        <v>43</v>
      </c>
      <c r="C34" s="46">
        <f t="shared" si="0"/>
        <v>2.247778358599059</v>
      </c>
      <c r="D34" s="277"/>
      <c r="E34" s="47">
        <v>79934</v>
      </c>
      <c r="F34" s="46">
        <f t="shared" si="1"/>
        <v>1.7578211761001061</v>
      </c>
      <c r="G34" s="277"/>
      <c r="H34" s="272">
        <v>0</v>
      </c>
      <c r="I34" s="47">
        <v>510331</v>
      </c>
      <c r="J34" s="46">
        <f t="shared" si="2"/>
        <v>2.477230450812536</v>
      </c>
      <c r="K34" s="277"/>
      <c r="L34" s="272">
        <v>12864.87</v>
      </c>
      <c r="M34" s="280"/>
    </row>
    <row r="35" spans="1:13" s="56" customFormat="1" ht="15">
      <c r="A35" s="39">
        <v>10075</v>
      </c>
      <c r="B35" s="45">
        <v>23</v>
      </c>
      <c r="C35" s="46">
        <f t="shared" si="0"/>
        <v>1.2023000522739153</v>
      </c>
      <c r="D35" s="277"/>
      <c r="E35" s="47">
        <v>13324</v>
      </c>
      <c r="F35" s="46">
        <f t="shared" si="1"/>
        <v>0.2930068475286839</v>
      </c>
      <c r="G35" s="277"/>
      <c r="H35" s="272">
        <v>0</v>
      </c>
      <c r="I35" s="47">
        <v>278446</v>
      </c>
      <c r="J35" s="46">
        <f t="shared" si="2"/>
        <v>1.3516225941730904</v>
      </c>
      <c r="K35" s="277"/>
      <c r="L35" s="272">
        <v>13057.51</v>
      </c>
      <c r="M35" s="280"/>
    </row>
    <row r="36" spans="1:13" s="56" customFormat="1" ht="15">
      <c r="A36" s="39">
        <v>10128</v>
      </c>
      <c r="B36" s="45">
        <v>23</v>
      </c>
      <c r="C36" s="46">
        <f t="shared" si="0"/>
        <v>1.2023000522739153</v>
      </c>
      <c r="D36" s="277"/>
      <c r="E36" s="47">
        <v>4540</v>
      </c>
      <c r="F36" s="46">
        <f t="shared" si="1"/>
        <v>0.09983871868659747</v>
      </c>
      <c r="G36" s="277"/>
      <c r="H36" s="272">
        <v>0</v>
      </c>
      <c r="I36" s="47">
        <v>286208</v>
      </c>
      <c r="J36" s="46">
        <f t="shared" si="2"/>
        <v>1.3893006163963277</v>
      </c>
      <c r="K36" s="277"/>
      <c r="L36" s="272">
        <v>12480</v>
      </c>
      <c r="M36" s="280"/>
    </row>
    <row r="37" spans="1:13" s="56" customFormat="1" ht="15">
      <c r="A37" s="39" t="s">
        <v>166</v>
      </c>
      <c r="B37" s="45">
        <v>134</v>
      </c>
      <c r="C37" s="46">
        <f t="shared" si="0"/>
        <v>7.004704652378463</v>
      </c>
      <c r="D37" s="277"/>
      <c r="E37" s="47">
        <v>372018</v>
      </c>
      <c r="F37" s="46">
        <f t="shared" si="1"/>
        <v>8.181013314614672</v>
      </c>
      <c r="G37" s="277"/>
      <c r="H37" s="272">
        <v>0</v>
      </c>
      <c r="I37" s="47">
        <v>1364398</v>
      </c>
      <c r="J37" s="46">
        <f t="shared" si="2"/>
        <v>6.62301187391658</v>
      </c>
      <c r="K37" s="277"/>
      <c r="L37" s="272">
        <v>11914.97</v>
      </c>
      <c r="M37" s="280"/>
    </row>
    <row r="38" spans="1:13" s="56" customFormat="1" ht="15">
      <c r="A38" s="44"/>
      <c r="B38" s="281"/>
      <c r="C38" s="46"/>
      <c r="D38" s="277"/>
      <c r="E38" s="47"/>
      <c r="F38" s="46"/>
      <c r="G38" s="277"/>
      <c r="H38" s="272"/>
      <c r="I38" s="47"/>
      <c r="J38" s="46"/>
      <c r="K38" s="277"/>
      <c r="L38" s="272"/>
      <c r="M38" s="281"/>
    </row>
    <row r="39" spans="1:13" s="56" customFormat="1" ht="15">
      <c r="A39" s="60" t="s">
        <v>0</v>
      </c>
      <c r="B39" s="288">
        <f>SUM(B11:B37)</f>
        <v>1913</v>
      </c>
      <c r="C39" s="326">
        <f>SUM(C11:C37)</f>
        <v>99.99999999999999</v>
      </c>
      <c r="D39" s="278" t="s">
        <v>11</v>
      </c>
      <c r="E39" s="63">
        <f>SUM(E11:E37)</f>
        <v>4547334</v>
      </c>
      <c r="F39" s="326">
        <f>SUM(F11:F37)</f>
        <v>100.00000000000003</v>
      </c>
      <c r="G39" s="278" t="s">
        <v>11</v>
      </c>
      <c r="H39" s="275">
        <v>0</v>
      </c>
      <c r="I39" s="63">
        <f>SUM(I11:I37)</f>
        <v>20600869</v>
      </c>
      <c r="J39" s="326">
        <f>SUM(J11:J37)</f>
        <v>99.99999999999999</v>
      </c>
      <c r="K39" s="278" t="s">
        <v>11</v>
      </c>
      <c r="L39" s="275">
        <v>12104.14</v>
      </c>
      <c r="M39" s="281"/>
    </row>
    <row r="40" spans="9:13" ht="15">
      <c r="I40" s="21"/>
      <c r="J40" s="21"/>
      <c r="K40" s="21"/>
      <c r="L40" s="21"/>
      <c r="M40" s="21"/>
    </row>
    <row r="41" ht="15">
      <c r="A41" s="83"/>
    </row>
    <row r="42" ht="15">
      <c r="F42" s="66"/>
    </row>
  </sheetData>
  <sheetProtection/>
  <mergeCells count="8">
    <mergeCell ref="I8:I9"/>
    <mergeCell ref="L8:L9"/>
    <mergeCell ref="A1:L1"/>
    <mergeCell ref="A2:L2"/>
    <mergeCell ref="A4:L4"/>
    <mergeCell ref="A5:L5"/>
    <mergeCell ref="A6:L6"/>
    <mergeCell ref="H8:H9"/>
  </mergeCells>
  <printOptions/>
  <pageMargins left="0.7" right="0.7" top="0.75" bottom="0.75" header="0.3" footer="0.3"/>
  <pageSetup fitToHeight="1" fitToWidth="1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K24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25.8515625" style="191" customWidth="1"/>
    <col min="2" max="2" width="12.7109375" style="165" customWidth="1"/>
    <col min="3" max="3" width="10.28125" style="165" customWidth="1"/>
    <col min="4" max="4" width="2.57421875" style="165" customWidth="1"/>
    <col min="5" max="5" width="12.7109375" style="165" customWidth="1"/>
    <col min="6" max="6" width="10.421875" style="165" customWidth="1"/>
    <col min="7" max="7" width="2.57421875" style="165" customWidth="1"/>
    <col min="8" max="8" width="15.7109375" style="165" customWidth="1"/>
    <col min="9" max="9" width="8.7109375" style="165" customWidth="1"/>
    <col min="10" max="10" width="2.57421875" style="165" customWidth="1"/>
    <col min="11" max="11" width="15.7109375" style="165" customWidth="1"/>
    <col min="12" max="16384" width="9.140625" style="165" customWidth="1"/>
  </cols>
  <sheetData>
    <row r="1" spans="1:11" ht="18">
      <c r="A1" s="337" t="s">
        <v>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">
      <c r="A2" s="337" t="s">
        <v>195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8" ht="15">
      <c r="A3" s="123"/>
      <c r="B3" s="123"/>
      <c r="C3" s="123"/>
      <c r="D3" s="123"/>
      <c r="E3" s="123"/>
      <c r="F3" s="123"/>
      <c r="G3" s="55"/>
      <c r="H3" s="55"/>
    </row>
    <row r="4" spans="1:11" ht="18">
      <c r="A4" s="337" t="s">
        <v>38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  <row r="5" spans="1:11" ht="18">
      <c r="A5" s="337" t="s">
        <v>101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1" ht="18">
      <c r="A6" s="337" t="s">
        <v>100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spans="1:11" ht="18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ht="28.5" customHeight="1">
      <c r="A8" s="144"/>
      <c r="B8" s="20"/>
      <c r="C8" s="237" t="s">
        <v>40</v>
      </c>
      <c r="D8" s="238"/>
      <c r="E8" s="20"/>
      <c r="F8" s="237" t="s">
        <v>40</v>
      </c>
      <c r="G8" s="238"/>
      <c r="H8" s="235" t="s">
        <v>141</v>
      </c>
      <c r="I8" s="237" t="s">
        <v>40</v>
      </c>
      <c r="J8" s="238"/>
      <c r="K8" s="341" t="s">
        <v>112</v>
      </c>
    </row>
    <row r="9" spans="1:11" ht="15" customHeight="1">
      <c r="A9" s="86" t="s">
        <v>196</v>
      </c>
      <c r="B9" s="7" t="s">
        <v>61</v>
      </c>
      <c r="C9" s="8" t="s">
        <v>9</v>
      </c>
      <c r="D9" s="78"/>
      <c r="E9" s="7" t="s">
        <v>63</v>
      </c>
      <c r="F9" s="8" t="s">
        <v>9</v>
      </c>
      <c r="G9" s="78"/>
      <c r="H9" s="7" t="s">
        <v>137</v>
      </c>
      <c r="I9" s="8" t="s">
        <v>9</v>
      </c>
      <c r="J9" s="8"/>
      <c r="K9" s="342"/>
    </row>
    <row r="10" spans="1:11" ht="15">
      <c r="A10" s="30"/>
      <c r="E10" s="148"/>
      <c r="F10" s="163"/>
      <c r="G10" s="149"/>
      <c r="H10" s="163"/>
      <c r="I10" s="163"/>
      <c r="J10" s="149"/>
      <c r="K10" s="172"/>
    </row>
    <row r="11" spans="1:11" ht="19.5" customHeight="1">
      <c r="A11" s="30" t="s">
        <v>93</v>
      </c>
      <c r="B11" s="151">
        <v>26</v>
      </c>
      <c r="C11" s="173">
        <f aca="true" t="shared" si="0" ref="C11:C20">(B11/B$22)*100</f>
        <v>2.1207177814029365</v>
      </c>
      <c r="D11" s="174" t="s">
        <v>11</v>
      </c>
      <c r="E11" s="151">
        <v>54</v>
      </c>
      <c r="F11" s="173">
        <f aca="true" t="shared" si="1" ref="F11:F20">(E11/E$22)*100</f>
        <v>1.0479332427712014</v>
      </c>
      <c r="G11" s="187" t="s">
        <v>11</v>
      </c>
      <c r="H11" s="322">
        <v>258685</v>
      </c>
      <c r="I11" s="173">
        <f aca="true" t="shared" si="2" ref="I11:I20">(H11/H$22)*100</f>
        <v>0.055935039492622345</v>
      </c>
      <c r="J11" s="175" t="s">
        <v>11</v>
      </c>
      <c r="K11" s="180">
        <v>11287.68</v>
      </c>
    </row>
    <row r="12" spans="1:11" ht="19.5" customHeight="1">
      <c r="A12" s="30" t="s">
        <v>94</v>
      </c>
      <c r="B12" s="151">
        <v>25</v>
      </c>
      <c r="C12" s="173">
        <f t="shared" si="0"/>
        <v>2.039151712887439</v>
      </c>
      <c r="D12" s="174"/>
      <c r="E12" s="151">
        <v>52</v>
      </c>
      <c r="F12" s="173">
        <f t="shared" si="1"/>
        <v>1.009120900446342</v>
      </c>
      <c r="G12" s="187"/>
      <c r="H12" s="323">
        <v>334239</v>
      </c>
      <c r="I12" s="173">
        <f t="shared" si="2"/>
        <v>0.07227195881081083</v>
      </c>
      <c r="J12" s="175"/>
      <c r="K12" s="324">
        <v>16811.26</v>
      </c>
    </row>
    <row r="13" spans="1:11" ht="19.5" customHeight="1">
      <c r="A13" s="30" t="s">
        <v>95</v>
      </c>
      <c r="B13" s="151">
        <v>22</v>
      </c>
      <c r="C13" s="173">
        <f t="shared" si="0"/>
        <v>1.794453507340946</v>
      </c>
      <c r="D13" s="174"/>
      <c r="E13" s="151">
        <v>52</v>
      </c>
      <c r="F13" s="173">
        <f t="shared" si="1"/>
        <v>1.009120900446342</v>
      </c>
      <c r="G13" s="187"/>
      <c r="H13" s="323">
        <v>349907</v>
      </c>
      <c r="I13" s="173">
        <f t="shared" si="2"/>
        <v>0.07565982512996504</v>
      </c>
      <c r="J13" s="175"/>
      <c r="K13" s="324">
        <v>18929.54</v>
      </c>
    </row>
    <row r="14" spans="1:11" ht="19.5" customHeight="1">
      <c r="A14" s="30" t="s">
        <v>60</v>
      </c>
      <c r="B14" s="151">
        <v>46</v>
      </c>
      <c r="C14" s="173">
        <f t="shared" si="0"/>
        <v>3.7520391517128875</v>
      </c>
      <c r="D14" s="174"/>
      <c r="E14" s="151">
        <v>93</v>
      </c>
      <c r="F14" s="173">
        <f t="shared" si="1"/>
        <v>1.8047739181059577</v>
      </c>
      <c r="G14" s="187"/>
      <c r="H14" s="323">
        <v>661288</v>
      </c>
      <c r="I14" s="173">
        <f t="shared" si="2"/>
        <v>0.14298923554128476</v>
      </c>
      <c r="J14" s="175"/>
      <c r="K14" s="324">
        <v>18316.3</v>
      </c>
    </row>
    <row r="15" spans="1:11" ht="19.5" customHeight="1">
      <c r="A15" s="30" t="s">
        <v>52</v>
      </c>
      <c r="B15" s="151">
        <v>40</v>
      </c>
      <c r="C15" s="173">
        <f t="shared" si="0"/>
        <v>3.262642740619902</v>
      </c>
      <c r="D15" s="174"/>
      <c r="E15" s="151">
        <v>86</v>
      </c>
      <c r="F15" s="173">
        <f t="shared" si="1"/>
        <v>1.6689307199689503</v>
      </c>
      <c r="G15" s="187"/>
      <c r="H15" s="323">
        <v>977734</v>
      </c>
      <c r="I15" s="173">
        <f t="shared" si="2"/>
        <v>0.21141384271712552</v>
      </c>
      <c r="J15" s="175"/>
      <c r="K15" s="324">
        <v>28343.35</v>
      </c>
    </row>
    <row r="16" spans="1:11" ht="19.5" customHeight="1">
      <c r="A16" s="30" t="s">
        <v>96</v>
      </c>
      <c r="B16" s="151">
        <v>69</v>
      </c>
      <c r="C16" s="173">
        <f t="shared" si="0"/>
        <v>5.628058727569331</v>
      </c>
      <c r="D16" s="174"/>
      <c r="E16" s="151">
        <v>149</v>
      </c>
      <c r="F16" s="173">
        <f t="shared" si="1"/>
        <v>2.8915195032020184</v>
      </c>
      <c r="G16" s="187"/>
      <c r="H16" s="323">
        <v>2068011</v>
      </c>
      <c r="I16" s="173">
        <f t="shared" si="2"/>
        <v>0.44716267644501007</v>
      </c>
      <c r="J16" s="175"/>
      <c r="K16" s="324">
        <v>32406.27</v>
      </c>
    </row>
    <row r="17" spans="1:11" ht="19.5" customHeight="1">
      <c r="A17" s="30" t="s">
        <v>68</v>
      </c>
      <c r="B17" s="160">
        <v>141</v>
      </c>
      <c r="C17" s="173">
        <f t="shared" si="0"/>
        <v>11.500815660685156</v>
      </c>
      <c r="D17" s="174"/>
      <c r="E17" s="160">
        <v>322</v>
      </c>
      <c r="F17" s="173">
        <f t="shared" si="1"/>
        <v>6.248787114302348</v>
      </c>
      <c r="G17" s="187"/>
      <c r="H17" s="323">
        <v>6430664</v>
      </c>
      <c r="I17" s="173">
        <f t="shared" si="2"/>
        <v>1.3904920842096944</v>
      </c>
      <c r="J17" s="175"/>
      <c r="K17" s="324">
        <v>45960.33</v>
      </c>
    </row>
    <row r="18" spans="1:11" ht="19.5" customHeight="1">
      <c r="A18" s="30" t="s">
        <v>69</v>
      </c>
      <c r="B18" s="151">
        <v>109</v>
      </c>
      <c r="C18" s="173">
        <f t="shared" si="0"/>
        <v>8.890701468189233</v>
      </c>
      <c r="D18" s="174"/>
      <c r="E18" s="151">
        <v>261</v>
      </c>
      <c r="F18" s="173">
        <f t="shared" si="1"/>
        <v>5.06501067339414</v>
      </c>
      <c r="G18" s="187"/>
      <c r="H18" s="323">
        <v>7183800</v>
      </c>
      <c r="I18" s="173">
        <f t="shared" si="2"/>
        <v>1.5533414643566514</v>
      </c>
      <c r="J18" s="175"/>
      <c r="K18" s="324">
        <v>66452.96</v>
      </c>
    </row>
    <row r="19" spans="1:11" ht="19.5" customHeight="1">
      <c r="A19" s="30" t="s">
        <v>97</v>
      </c>
      <c r="B19" s="160">
        <v>243</v>
      </c>
      <c r="C19" s="173">
        <f t="shared" si="0"/>
        <v>19.820554649265905</v>
      </c>
      <c r="D19" s="174"/>
      <c r="E19" s="160">
        <v>797</v>
      </c>
      <c r="F19" s="173">
        <f t="shared" si="1"/>
        <v>15.466718416456432</v>
      </c>
      <c r="G19" s="187"/>
      <c r="H19" s="323">
        <v>26508540</v>
      </c>
      <c r="I19" s="173">
        <f t="shared" si="2"/>
        <v>5.731898764102128</v>
      </c>
      <c r="J19" s="175"/>
      <c r="K19" s="324">
        <v>104160.78</v>
      </c>
    </row>
    <row r="20" spans="1:11" ht="19.5" customHeight="1">
      <c r="A20" s="30" t="s">
        <v>169</v>
      </c>
      <c r="B20" s="151">
        <v>505</v>
      </c>
      <c r="C20" s="173">
        <f t="shared" si="0"/>
        <v>41.190864600326265</v>
      </c>
      <c r="D20" s="174"/>
      <c r="E20" s="151">
        <v>3287</v>
      </c>
      <c r="F20" s="173">
        <f t="shared" si="1"/>
        <v>63.78808461090627</v>
      </c>
      <c r="G20" s="187"/>
      <c r="H20" s="323">
        <v>417701106</v>
      </c>
      <c r="I20" s="173">
        <f t="shared" si="2"/>
        <v>90.31883510919471</v>
      </c>
      <c r="J20" s="175"/>
      <c r="K20" s="324">
        <v>454367.07</v>
      </c>
    </row>
    <row r="21" spans="1:11" ht="15">
      <c r="A21" s="30"/>
      <c r="B21" s="160"/>
      <c r="C21" s="177"/>
      <c r="D21" s="177"/>
      <c r="E21" s="160"/>
      <c r="F21" s="177"/>
      <c r="G21" s="189"/>
      <c r="H21" s="179"/>
      <c r="I21" s="177"/>
      <c r="J21" s="178"/>
      <c r="K21" s="193"/>
    </row>
    <row r="22" spans="1:11" ht="15">
      <c r="A22" s="86" t="s">
        <v>0</v>
      </c>
      <c r="B22" s="181">
        <f>SUM(B11:B20)</f>
        <v>1226</v>
      </c>
      <c r="C22" s="182">
        <f>SUM(C11:C20)</f>
        <v>100</v>
      </c>
      <c r="D22" s="183" t="s">
        <v>11</v>
      </c>
      <c r="E22" s="181">
        <f>SUM(E11:E20)</f>
        <v>5153</v>
      </c>
      <c r="F22" s="182">
        <f>SUM(F11:F20)</f>
        <v>100</v>
      </c>
      <c r="G22" s="190" t="s">
        <v>11</v>
      </c>
      <c r="H22" s="185">
        <f>SUM(H11:H20)</f>
        <v>462473974</v>
      </c>
      <c r="I22" s="182">
        <f>SUM(I11:I20)</f>
        <v>100</v>
      </c>
      <c r="J22" s="184" t="s">
        <v>11</v>
      </c>
      <c r="K22" s="194">
        <v>107856.48</v>
      </c>
    </row>
    <row r="24" ht="12.75">
      <c r="A24" s="329" t="s">
        <v>199</v>
      </c>
    </row>
  </sheetData>
  <sheetProtection/>
  <mergeCells count="6">
    <mergeCell ref="A1:K1"/>
    <mergeCell ref="A2:K2"/>
    <mergeCell ref="A4:K4"/>
    <mergeCell ref="A5:K5"/>
    <mergeCell ref="A6:K6"/>
    <mergeCell ref="K8:K9"/>
  </mergeCells>
  <printOptions/>
  <pageMargins left="0.7" right="0.7" top="0.75" bottom="0.75" header="0.3" footer="0.3"/>
  <pageSetup fitToHeight="1" fitToWidth="1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N59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34.00390625" style="1" customWidth="1"/>
    <col min="2" max="2" width="14.140625" style="1" customWidth="1"/>
    <col min="3" max="3" width="7.421875" style="1" customWidth="1"/>
    <col min="4" max="4" width="2.28125" style="1" customWidth="1"/>
    <col min="5" max="5" width="14.57421875" style="1" customWidth="1"/>
    <col min="6" max="6" width="7.421875" style="1" customWidth="1"/>
    <col min="7" max="7" width="2.28125" style="1" customWidth="1"/>
    <col min="8" max="8" width="14.8515625" style="1" customWidth="1"/>
    <col min="9" max="16384" width="9.140625" style="1" customWidth="1"/>
  </cols>
  <sheetData>
    <row r="1" spans="1:8" ht="18">
      <c r="A1" s="343" t="s">
        <v>8</v>
      </c>
      <c r="B1" s="343"/>
      <c r="C1" s="343"/>
      <c r="D1" s="343"/>
      <c r="E1" s="343"/>
      <c r="F1" s="343"/>
      <c r="G1" s="343"/>
      <c r="H1" s="343"/>
    </row>
    <row r="2" spans="1:8" ht="18">
      <c r="A2" s="343" t="s">
        <v>195</v>
      </c>
      <c r="B2" s="343"/>
      <c r="C2" s="343"/>
      <c r="D2" s="343"/>
      <c r="E2" s="343"/>
      <c r="F2" s="343"/>
      <c r="G2" s="343"/>
      <c r="H2" s="343"/>
    </row>
    <row r="3" spans="1:6" ht="15">
      <c r="A3" s="6"/>
      <c r="B3" s="6"/>
      <c r="C3" s="6"/>
      <c r="D3" s="6"/>
      <c r="E3" s="6"/>
      <c r="F3" s="6"/>
    </row>
    <row r="4" spans="1:8" ht="18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18">
      <c r="A5" s="343" t="s">
        <v>62</v>
      </c>
      <c r="B5" s="343"/>
      <c r="C5" s="343"/>
      <c r="D5" s="343"/>
      <c r="E5" s="343"/>
      <c r="F5" s="343"/>
      <c r="G5" s="343"/>
      <c r="H5" s="343"/>
    </row>
    <row r="6" spans="1:8" ht="15.75">
      <c r="A6" s="344"/>
      <c r="B6" s="344"/>
      <c r="C6" s="344"/>
      <c r="D6" s="344"/>
      <c r="E6" s="344"/>
      <c r="F6" s="344"/>
      <c r="G6" s="344"/>
      <c r="H6" s="344"/>
    </row>
    <row r="7" spans="1:8" ht="32.25" customHeight="1">
      <c r="A7" s="14"/>
      <c r="B7" s="20"/>
      <c r="C7" s="237" t="s">
        <v>40</v>
      </c>
      <c r="D7" s="238"/>
      <c r="E7" s="235" t="s">
        <v>10</v>
      </c>
      <c r="F7" s="237" t="s">
        <v>40</v>
      </c>
      <c r="G7" s="15"/>
      <c r="H7" s="339" t="s">
        <v>112</v>
      </c>
    </row>
    <row r="8" spans="1:8" ht="15" customHeight="1">
      <c r="A8" s="239" t="s">
        <v>64</v>
      </c>
      <c r="B8" s="7" t="s">
        <v>61</v>
      </c>
      <c r="C8" s="8" t="s">
        <v>9</v>
      </c>
      <c r="D8" s="78"/>
      <c r="E8" s="236" t="s">
        <v>65</v>
      </c>
      <c r="F8" s="8" t="s">
        <v>9</v>
      </c>
      <c r="G8" s="77"/>
      <c r="H8" s="340"/>
    </row>
    <row r="9" spans="1:8" ht="15.75" customHeight="1">
      <c r="A9" s="9"/>
      <c r="B9" s="10"/>
      <c r="C9" s="11"/>
      <c r="D9" s="11"/>
      <c r="E9" s="10"/>
      <c r="F9" s="11"/>
      <c r="G9" s="12"/>
      <c r="H9" s="69"/>
    </row>
    <row r="10" spans="1:8" s="56" customFormat="1" ht="15">
      <c r="A10" s="39" t="s">
        <v>1</v>
      </c>
      <c r="B10" s="40">
        <f>SUM(B11:B14)</f>
        <v>1620</v>
      </c>
      <c r="C10" s="41">
        <f>(B10/B$56)*100</f>
        <v>18.776077885952713</v>
      </c>
      <c r="D10" s="41" t="s">
        <v>11</v>
      </c>
      <c r="E10" s="42">
        <f>SUM(E11:E14)</f>
        <v>231352974</v>
      </c>
      <c r="F10" s="41">
        <f>(E10/E$56)*100</f>
        <v>26.773683102809986</v>
      </c>
      <c r="G10" s="41" t="s">
        <v>11</v>
      </c>
      <c r="H10" s="74">
        <v>35843.34</v>
      </c>
    </row>
    <row r="11" spans="1:8" s="56" customFormat="1" ht="15">
      <c r="A11" s="44" t="s">
        <v>12</v>
      </c>
      <c r="B11" s="45">
        <v>222</v>
      </c>
      <c r="C11" s="46">
        <f>(B11/B$56)*100</f>
        <v>2.5730180806675937</v>
      </c>
      <c r="D11" s="46"/>
      <c r="E11" s="47">
        <v>92149742</v>
      </c>
      <c r="F11" s="46">
        <f>(E11/E$56)*100</f>
        <v>10.664172358180707</v>
      </c>
      <c r="G11" s="48"/>
      <c r="H11" s="71">
        <v>63258.45</v>
      </c>
    </row>
    <row r="12" spans="1:14" s="56" customFormat="1" ht="15">
      <c r="A12" s="44" t="s">
        <v>13</v>
      </c>
      <c r="B12" s="45">
        <v>50</v>
      </c>
      <c r="C12" s="46">
        <f>(B12/B$56)*100</f>
        <v>0.5795085767269356</v>
      </c>
      <c r="D12" s="46"/>
      <c r="E12" s="47">
        <v>2910872</v>
      </c>
      <c r="F12" s="46">
        <f>(E12/E$56)*100</f>
        <v>0.33686519405124526</v>
      </c>
      <c r="G12" s="48"/>
      <c r="H12" s="71">
        <v>31776.62</v>
      </c>
      <c r="I12" s="55"/>
      <c r="J12" s="55"/>
      <c r="K12" s="55"/>
      <c r="L12" s="55"/>
      <c r="M12" s="55"/>
      <c r="N12" s="55"/>
    </row>
    <row r="13" spans="1:14" s="56" customFormat="1" ht="15">
      <c r="A13" s="44" t="s">
        <v>14</v>
      </c>
      <c r="B13" s="45">
        <v>147</v>
      </c>
      <c r="C13" s="46">
        <f>(B13/B$56)*100</f>
        <v>1.7037552155771907</v>
      </c>
      <c r="D13" s="46"/>
      <c r="E13" s="47">
        <v>19856574</v>
      </c>
      <c r="F13" s="46">
        <f>(E13/E$56)*100</f>
        <v>2.2979329402676973</v>
      </c>
      <c r="G13" s="48"/>
      <c r="H13" s="71">
        <v>49136.25</v>
      </c>
      <c r="I13" s="55"/>
      <c r="J13" s="55"/>
      <c r="K13" s="55"/>
      <c r="L13" s="55"/>
      <c r="M13" s="55"/>
      <c r="N13" s="55"/>
    </row>
    <row r="14" spans="1:14" s="56" customFormat="1" ht="14.25" customHeight="1">
      <c r="A14" s="44" t="s">
        <v>15</v>
      </c>
      <c r="B14" s="45">
        <v>1201</v>
      </c>
      <c r="C14" s="46">
        <f>(B14/B$56)*100</f>
        <v>13.919796012980992</v>
      </c>
      <c r="D14" s="46"/>
      <c r="E14" s="47">
        <v>116435786</v>
      </c>
      <c r="F14" s="46">
        <f>(E14/E$56)*100</f>
        <v>13.474712610310338</v>
      </c>
      <c r="G14" s="48"/>
      <c r="H14" s="71">
        <v>32133.94</v>
      </c>
      <c r="I14" s="55"/>
      <c r="J14" s="55"/>
      <c r="K14" s="55"/>
      <c r="L14" s="55"/>
      <c r="M14" s="55"/>
      <c r="N14" s="55"/>
    </row>
    <row r="15" spans="1:14" s="56" customFormat="1" ht="15">
      <c r="A15" s="39"/>
      <c r="B15" s="45"/>
      <c r="C15" s="46"/>
      <c r="D15" s="46"/>
      <c r="E15" s="47"/>
      <c r="F15" s="49"/>
      <c r="G15" s="48"/>
      <c r="H15" s="72"/>
      <c r="I15" s="55"/>
      <c r="J15" s="55"/>
      <c r="K15" s="55"/>
      <c r="L15" s="55"/>
      <c r="M15" s="55"/>
      <c r="N15" s="55"/>
    </row>
    <row r="16" spans="1:14" s="56" customFormat="1" ht="15">
      <c r="A16" s="39" t="s">
        <v>2</v>
      </c>
      <c r="B16" s="40">
        <v>340</v>
      </c>
      <c r="C16" s="41">
        <f>(B16/B$56)*100</f>
        <v>3.9406583217431614</v>
      </c>
      <c r="D16" s="41"/>
      <c r="E16" s="50">
        <v>43634539</v>
      </c>
      <c r="F16" s="41">
        <f>(E16/E$56)*100</f>
        <v>5.0496749591090335</v>
      </c>
      <c r="G16" s="48"/>
      <c r="H16" s="73">
        <v>28020.82</v>
      </c>
      <c r="I16" s="55"/>
      <c r="J16" s="55"/>
      <c r="K16" s="55"/>
      <c r="L16" s="55"/>
      <c r="M16" s="55"/>
      <c r="N16" s="55"/>
    </row>
    <row r="17" spans="1:14" s="56" customFormat="1" ht="15">
      <c r="A17" s="39"/>
      <c r="B17" s="51"/>
      <c r="C17" s="46"/>
      <c r="D17" s="46"/>
      <c r="E17" s="47"/>
      <c r="F17" s="49"/>
      <c r="G17" s="48"/>
      <c r="H17" s="72"/>
      <c r="I17" s="55"/>
      <c r="J17" s="55"/>
      <c r="K17" s="55"/>
      <c r="L17" s="55"/>
      <c r="M17" s="55"/>
      <c r="N17" s="55"/>
    </row>
    <row r="18" spans="1:14" s="56" customFormat="1" ht="15">
      <c r="A18" s="39" t="s">
        <v>3</v>
      </c>
      <c r="B18" s="40">
        <f>SUM(B19:B32)</f>
        <v>3874</v>
      </c>
      <c r="C18" s="41">
        <f aca="true" t="shared" si="0" ref="C18:C32">(B18/B$56)*100</f>
        <v>44.90032452480296</v>
      </c>
      <c r="D18" s="41"/>
      <c r="E18" s="50">
        <f>SUM(E19:E32)</f>
        <v>268596553</v>
      </c>
      <c r="F18" s="41">
        <f aca="true" t="shared" si="1" ref="F18:F32">(E18/E$56)*100</f>
        <v>31.083754266020836</v>
      </c>
      <c r="G18" s="48"/>
      <c r="H18" s="73">
        <v>23893.98</v>
      </c>
      <c r="I18" s="55"/>
      <c r="J18" s="55"/>
      <c r="K18" s="55"/>
      <c r="L18" s="55"/>
      <c r="M18" s="55"/>
      <c r="N18" s="55"/>
    </row>
    <row r="19" spans="1:14" s="56" customFormat="1" ht="14.25" customHeight="1">
      <c r="A19" s="44" t="s">
        <v>16</v>
      </c>
      <c r="B19" s="65">
        <v>581</v>
      </c>
      <c r="C19" s="46">
        <f t="shared" si="0"/>
        <v>6.733889661566991</v>
      </c>
      <c r="D19" s="201"/>
      <c r="E19" s="47">
        <v>86195243</v>
      </c>
      <c r="F19" s="46">
        <f t="shared" si="1"/>
        <v>9.97507869102085</v>
      </c>
      <c r="G19" s="48"/>
      <c r="H19" s="71">
        <v>33338.52</v>
      </c>
      <c r="I19" s="55"/>
      <c r="J19" s="55"/>
      <c r="K19" s="55"/>
      <c r="L19" s="55"/>
      <c r="M19" s="55"/>
      <c r="N19" s="55"/>
    </row>
    <row r="20" spans="1:14" s="56" customFormat="1" ht="14.25" customHeight="1">
      <c r="A20" s="44" t="s">
        <v>17</v>
      </c>
      <c r="B20" s="65">
        <v>95</v>
      </c>
      <c r="C20" s="46">
        <f t="shared" si="0"/>
        <v>1.1010662957811774</v>
      </c>
      <c r="D20" s="201"/>
      <c r="E20" s="47">
        <v>19450937</v>
      </c>
      <c r="F20" s="46">
        <f t="shared" si="1"/>
        <v>2.2509899669183486</v>
      </c>
      <c r="G20" s="48"/>
      <c r="H20" s="71">
        <v>25852.02</v>
      </c>
      <c r="I20" s="55"/>
      <c r="J20" s="55"/>
      <c r="K20" s="55"/>
      <c r="L20" s="55"/>
      <c r="M20" s="55"/>
      <c r="N20" s="55"/>
    </row>
    <row r="21" spans="1:14" s="56" customFormat="1" ht="14.25" customHeight="1">
      <c r="A21" s="44" t="s">
        <v>18</v>
      </c>
      <c r="B21" s="65">
        <v>58</v>
      </c>
      <c r="C21" s="46">
        <f t="shared" si="0"/>
        <v>0.6722299490032452</v>
      </c>
      <c r="D21" s="201"/>
      <c r="E21" s="47">
        <v>4069763</v>
      </c>
      <c r="F21" s="46">
        <f t="shared" si="1"/>
        <v>0.4709796592696547</v>
      </c>
      <c r="G21" s="48"/>
      <c r="H21" s="71">
        <v>31262.2</v>
      </c>
      <c r="I21" s="55"/>
      <c r="J21" s="55"/>
      <c r="K21" s="55"/>
      <c r="L21" s="55"/>
      <c r="M21" s="55"/>
      <c r="N21" s="55"/>
    </row>
    <row r="22" spans="1:14" s="56" customFormat="1" ht="15">
      <c r="A22" s="44" t="s">
        <v>114</v>
      </c>
      <c r="B22" s="67">
        <v>1308</v>
      </c>
      <c r="C22" s="46">
        <f t="shared" si="0"/>
        <v>15.159944367176633</v>
      </c>
      <c r="D22" s="201"/>
      <c r="E22" s="47">
        <v>83007547</v>
      </c>
      <c r="F22" s="46">
        <f t="shared" si="1"/>
        <v>9.60617760859044</v>
      </c>
      <c r="G22" s="48"/>
      <c r="H22" s="71">
        <v>25518.27</v>
      </c>
      <c r="I22" s="55"/>
      <c r="J22" s="55"/>
      <c r="K22" s="55"/>
      <c r="L22" s="55"/>
      <c r="M22" s="55"/>
      <c r="N22" s="55"/>
    </row>
    <row r="23" spans="1:8" s="55" customFormat="1" ht="15">
      <c r="A23" s="268" t="s">
        <v>66</v>
      </c>
      <c r="B23" s="318">
        <v>26</v>
      </c>
      <c r="C23" s="303">
        <f t="shared" si="0"/>
        <v>0.3013444598980065</v>
      </c>
      <c r="D23" s="319"/>
      <c r="E23" s="302">
        <v>1465386</v>
      </c>
      <c r="F23" s="303">
        <f t="shared" si="1"/>
        <v>0.16958407626648583</v>
      </c>
      <c r="G23" s="320"/>
      <c r="H23" s="188">
        <v>37069.5</v>
      </c>
    </row>
    <row r="24" spans="1:8" s="56" customFormat="1" ht="15">
      <c r="A24" s="44" t="s">
        <v>19</v>
      </c>
      <c r="B24" s="65">
        <v>119</v>
      </c>
      <c r="C24" s="46">
        <f t="shared" si="0"/>
        <v>1.3792304126101067</v>
      </c>
      <c r="D24" s="201"/>
      <c r="E24" s="47">
        <v>7908701</v>
      </c>
      <c r="F24" s="46">
        <f t="shared" si="1"/>
        <v>0.9152467360496366</v>
      </c>
      <c r="G24" s="48"/>
      <c r="H24" s="71">
        <v>38661.87</v>
      </c>
    </row>
    <row r="25" spans="1:8" s="56" customFormat="1" ht="15">
      <c r="A25" s="44" t="s">
        <v>20</v>
      </c>
      <c r="B25" s="67">
        <v>814</v>
      </c>
      <c r="C25" s="46">
        <f t="shared" si="0"/>
        <v>9.43439962911451</v>
      </c>
      <c r="D25" s="201"/>
      <c r="E25" s="47">
        <v>21517355</v>
      </c>
      <c r="F25" s="46">
        <f t="shared" si="1"/>
        <v>2.490129407113928</v>
      </c>
      <c r="G25" s="48"/>
      <c r="H25" s="71">
        <v>12800.32</v>
      </c>
    </row>
    <row r="26" spans="1:8" s="56" customFormat="1" ht="15.75" customHeight="1">
      <c r="A26" s="44" t="s">
        <v>21</v>
      </c>
      <c r="B26" s="65">
        <v>113</v>
      </c>
      <c r="C26" s="46">
        <f t="shared" si="0"/>
        <v>1.3096893834028744</v>
      </c>
      <c r="D26" s="201"/>
      <c r="E26" s="47">
        <v>10353471</v>
      </c>
      <c r="F26" s="46">
        <f t="shared" si="1"/>
        <v>1.1981715504903483</v>
      </c>
      <c r="G26" s="48"/>
      <c r="H26" s="71">
        <v>37611.13</v>
      </c>
    </row>
    <row r="27" spans="1:8" s="56" customFormat="1" ht="15">
      <c r="A27" s="44" t="s">
        <v>41</v>
      </c>
      <c r="B27" s="65">
        <v>176</v>
      </c>
      <c r="C27" s="46">
        <f t="shared" si="0"/>
        <v>2.039870190078813</v>
      </c>
      <c r="D27" s="201"/>
      <c r="E27" s="47">
        <v>11095634</v>
      </c>
      <c r="F27" s="46">
        <f t="shared" si="1"/>
        <v>1.2840595191171562</v>
      </c>
      <c r="G27" s="48"/>
      <c r="H27" s="71">
        <v>29376.32</v>
      </c>
    </row>
    <row r="28" spans="1:8" s="56" customFormat="1" ht="15">
      <c r="A28" s="44" t="s">
        <v>22</v>
      </c>
      <c r="B28" s="65">
        <v>76</v>
      </c>
      <c r="C28" s="46">
        <f t="shared" si="0"/>
        <v>0.880853036624942</v>
      </c>
      <c r="D28" s="201"/>
      <c r="E28" s="47">
        <v>4485611</v>
      </c>
      <c r="F28" s="46">
        <f t="shared" si="1"/>
        <v>0.5191043164912097</v>
      </c>
      <c r="G28" s="48"/>
      <c r="H28" s="71">
        <v>30373.55</v>
      </c>
    </row>
    <row r="29" spans="1:8" s="56" customFormat="1" ht="14.25" customHeight="1">
      <c r="A29" s="44" t="s">
        <v>23</v>
      </c>
      <c r="B29" s="65">
        <v>144</v>
      </c>
      <c r="C29" s="46">
        <f t="shared" si="0"/>
        <v>1.6689847009735743</v>
      </c>
      <c r="D29" s="201"/>
      <c r="E29" s="47">
        <v>5289103</v>
      </c>
      <c r="F29" s="46">
        <f t="shared" si="1"/>
        <v>0.6120896791243393</v>
      </c>
      <c r="G29" s="48"/>
      <c r="H29" s="71">
        <v>18072.84</v>
      </c>
    </row>
    <row r="30" spans="1:8" s="56" customFormat="1" ht="15">
      <c r="A30" s="44" t="s">
        <v>24</v>
      </c>
      <c r="B30" s="65">
        <v>312</v>
      </c>
      <c r="C30" s="46">
        <f t="shared" si="0"/>
        <v>3.616133518776078</v>
      </c>
      <c r="D30" s="201"/>
      <c r="E30" s="47">
        <v>8803522</v>
      </c>
      <c r="F30" s="46">
        <f t="shared" si="1"/>
        <v>1.0188012893952076</v>
      </c>
      <c r="G30" s="48"/>
      <c r="H30" s="71">
        <v>18557.7</v>
      </c>
    </row>
    <row r="31" spans="1:11" s="56" customFormat="1" ht="15">
      <c r="A31" s="44" t="s">
        <v>42</v>
      </c>
      <c r="B31" s="65">
        <v>26</v>
      </c>
      <c r="C31" s="46">
        <f t="shared" si="0"/>
        <v>0.3013444598980065</v>
      </c>
      <c r="D31" s="201"/>
      <c r="E31" s="47">
        <v>1823323</v>
      </c>
      <c r="F31" s="46">
        <f t="shared" si="1"/>
        <v>0.2110068928531034</v>
      </c>
      <c r="G31" s="48"/>
      <c r="H31" s="71">
        <v>41320.17</v>
      </c>
      <c r="I31" s="55"/>
      <c r="J31" s="55"/>
      <c r="K31" s="55"/>
    </row>
    <row r="32" spans="1:8" s="56" customFormat="1" ht="15">
      <c r="A32" s="44" t="s">
        <v>43</v>
      </c>
      <c r="B32" s="65">
        <v>26</v>
      </c>
      <c r="C32" s="46">
        <f t="shared" si="0"/>
        <v>0.3013444598980065</v>
      </c>
      <c r="D32" s="201"/>
      <c r="E32" s="47">
        <v>3130957</v>
      </c>
      <c r="F32" s="46">
        <f t="shared" si="1"/>
        <v>0.36233487332012704</v>
      </c>
      <c r="G32" s="48"/>
      <c r="H32" s="71">
        <v>27577.89</v>
      </c>
    </row>
    <row r="33" spans="1:8" s="56" customFormat="1" ht="15">
      <c r="A33" s="39"/>
      <c r="B33" s="45"/>
      <c r="C33" s="46"/>
      <c r="D33" s="46"/>
      <c r="E33" s="47"/>
      <c r="F33" s="49"/>
      <c r="G33" s="48"/>
      <c r="H33" s="72"/>
    </row>
    <row r="34" spans="1:8" s="56" customFormat="1" ht="15">
      <c r="A34" s="39" t="s">
        <v>4</v>
      </c>
      <c r="B34" s="40">
        <f>SUM(B35:B38)</f>
        <v>558</v>
      </c>
      <c r="C34" s="41">
        <f>(B34/B$56)*100</f>
        <v>6.4673157162726005</v>
      </c>
      <c r="D34" s="41"/>
      <c r="E34" s="50">
        <f>SUM(E35:E38)</f>
        <v>93152409</v>
      </c>
      <c r="F34" s="41">
        <f>(E34/E$56)*100</f>
        <v>10.780207557778553</v>
      </c>
      <c r="G34" s="48"/>
      <c r="H34" s="73">
        <v>36500.92</v>
      </c>
    </row>
    <row r="35" spans="1:8" s="56" customFormat="1" ht="15">
      <c r="A35" s="44" t="s">
        <v>25</v>
      </c>
      <c r="B35" s="51">
        <v>118</v>
      </c>
      <c r="C35" s="46">
        <f>(B35/B$56)*100</f>
        <v>1.367640241075568</v>
      </c>
      <c r="D35" s="46"/>
      <c r="E35" s="47">
        <v>33062192</v>
      </c>
      <c r="F35" s="46">
        <f>(E35/E$56)*100</f>
        <v>3.8261736427570603</v>
      </c>
      <c r="G35" s="48"/>
      <c r="H35" s="71">
        <v>61063.77</v>
      </c>
    </row>
    <row r="36" spans="1:8" s="56" customFormat="1" ht="15">
      <c r="A36" s="44" t="s">
        <v>26</v>
      </c>
      <c r="B36" s="51">
        <v>206</v>
      </c>
      <c r="C36" s="46">
        <f>(B36/B$56)*100</f>
        <v>2.3875753361149745</v>
      </c>
      <c r="D36" s="46"/>
      <c r="E36" s="47">
        <v>30883351</v>
      </c>
      <c r="F36" s="46">
        <f>(E36/E$56)*100</f>
        <v>3.5740238758584097</v>
      </c>
      <c r="G36" s="48"/>
      <c r="H36" s="71">
        <v>31251.23</v>
      </c>
    </row>
    <row r="37" spans="1:8" s="56" customFormat="1" ht="15">
      <c r="A37" s="44" t="s">
        <v>27</v>
      </c>
      <c r="B37" s="51">
        <v>86</v>
      </c>
      <c r="C37" s="46">
        <f>(B37/B$56)*100</f>
        <v>0.9967547519703291</v>
      </c>
      <c r="D37" s="46"/>
      <c r="E37" s="47">
        <v>13092005</v>
      </c>
      <c r="F37" s="46">
        <f>(E37/E$56)*100</f>
        <v>1.5150926611836157</v>
      </c>
      <c r="G37" s="48"/>
      <c r="H37" s="71">
        <v>38392.89</v>
      </c>
    </row>
    <row r="38" spans="1:8" s="56" customFormat="1" ht="14.25" customHeight="1">
      <c r="A38" s="44" t="s">
        <v>28</v>
      </c>
      <c r="B38" s="51">
        <v>148</v>
      </c>
      <c r="C38" s="46">
        <f>(B38/B$56)*100</f>
        <v>1.7153453871117292</v>
      </c>
      <c r="D38" s="46"/>
      <c r="E38" s="47">
        <v>16114861</v>
      </c>
      <c r="F38" s="46">
        <f>(E38/E$56)*100</f>
        <v>1.8649173779794666</v>
      </c>
      <c r="G38" s="48"/>
      <c r="H38" s="71">
        <v>30493.29</v>
      </c>
    </row>
    <row r="39" spans="1:8" s="56" customFormat="1" ht="15">
      <c r="A39" s="39"/>
      <c r="B39" s="51"/>
      <c r="C39" s="46"/>
      <c r="D39" s="46"/>
      <c r="E39" s="47"/>
      <c r="F39" s="49"/>
      <c r="G39" s="48"/>
      <c r="H39" s="72"/>
    </row>
    <row r="40" spans="1:8" s="56" customFormat="1" ht="15">
      <c r="A40" s="39" t="s">
        <v>5</v>
      </c>
      <c r="B40" s="40">
        <f>SUM(B41:B43)</f>
        <v>1656</v>
      </c>
      <c r="C40" s="41">
        <f>(B40/B$56)*100</f>
        <v>19.19332406119611</v>
      </c>
      <c r="D40" s="41"/>
      <c r="E40" s="50">
        <f>SUM(E41:E43)</f>
        <v>184434535</v>
      </c>
      <c r="F40" s="41">
        <f>(E40/E$56)*100</f>
        <v>21.343973703593356</v>
      </c>
      <c r="G40" s="48"/>
      <c r="H40" s="73">
        <v>26533.72</v>
      </c>
    </row>
    <row r="41" spans="1:8" s="56" customFormat="1" ht="15">
      <c r="A41" s="44" t="s">
        <v>29</v>
      </c>
      <c r="B41" s="45">
        <v>310</v>
      </c>
      <c r="C41" s="46">
        <f>(B41/B$56)*100</f>
        <v>3.5929531757070006</v>
      </c>
      <c r="D41" s="46"/>
      <c r="E41" s="47">
        <v>16623273</v>
      </c>
      <c r="F41" s="46">
        <f>(E41/E$56)*100</f>
        <v>1.9237541482111982</v>
      </c>
      <c r="G41" s="48"/>
      <c r="H41" s="71">
        <v>19399.51</v>
      </c>
    </row>
    <row r="42" spans="1:8" s="56" customFormat="1" ht="15">
      <c r="A42" s="44" t="s">
        <v>30</v>
      </c>
      <c r="B42" s="45">
        <v>334</v>
      </c>
      <c r="C42" s="46">
        <f>(B42/B$56)*100</f>
        <v>3.8711172925359296</v>
      </c>
      <c r="D42" s="46"/>
      <c r="E42" s="47">
        <v>25991861</v>
      </c>
      <c r="F42" s="46">
        <f>(E42/E$56)*100</f>
        <v>3.007948580191089</v>
      </c>
      <c r="G42" s="48"/>
      <c r="H42" s="71">
        <v>28794.31</v>
      </c>
    </row>
    <row r="43" spans="1:8" s="56" customFormat="1" ht="15">
      <c r="A43" s="44" t="s">
        <v>31</v>
      </c>
      <c r="B43" s="45">
        <v>1012</v>
      </c>
      <c r="C43" s="46">
        <f>(B43/B$56)*100</f>
        <v>11.729253592953176</v>
      </c>
      <c r="D43" s="46"/>
      <c r="E43" s="47">
        <v>141819401</v>
      </c>
      <c r="F43" s="46">
        <f>(E43/E$56)*100</f>
        <v>16.412270975191067</v>
      </c>
      <c r="G43" s="48"/>
      <c r="H43" s="71">
        <v>28222.96</v>
      </c>
    </row>
    <row r="44" spans="1:8" s="56" customFormat="1" ht="15">
      <c r="A44" s="39"/>
      <c r="B44" s="45"/>
      <c r="C44" s="46"/>
      <c r="D44" s="46"/>
      <c r="E44" s="47"/>
      <c r="F44" s="49"/>
      <c r="G44" s="48"/>
      <c r="H44" s="73"/>
    </row>
    <row r="45" spans="1:8" s="56" customFormat="1" ht="15">
      <c r="A45" s="39" t="s">
        <v>6</v>
      </c>
      <c r="B45" s="40">
        <f>SUM(B46:B49)</f>
        <v>306</v>
      </c>
      <c r="C45" s="41">
        <f>(B45/B$56)*100</f>
        <v>3.546592489568846</v>
      </c>
      <c r="D45" s="41"/>
      <c r="E45" s="50">
        <f>SUM(E46:E49)</f>
        <v>33427679</v>
      </c>
      <c r="F45" s="41">
        <f>(E45/E$56)*100</f>
        <v>3.8684701948480518</v>
      </c>
      <c r="G45" s="48"/>
      <c r="H45" s="73">
        <v>30199.25</v>
      </c>
    </row>
    <row r="46" spans="1:8" s="56" customFormat="1" ht="15">
      <c r="A46" s="44" t="s">
        <v>32</v>
      </c>
      <c r="B46" s="51">
        <v>112</v>
      </c>
      <c r="C46" s="46">
        <f>(B46/B$56)*100</f>
        <v>1.2980992118683357</v>
      </c>
      <c r="D46" s="46"/>
      <c r="E46" s="47">
        <v>6812055</v>
      </c>
      <c r="F46" s="46">
        <f>(E46/E$56)*100</f>
        <v>0.7883356703636422</v>
      </c>
      <c r="G46" s="48"/>
      <c r="H46" s="71">
        <v>30851.59</v>
      </c>
    </row>
    <row r="47" spans="1:8" s="56" customFormat="1" ht="15">
      <c r="A47" s="44" t="s">
        <v>33</v>
      </c>
      <c r="B47" s="51">
        <v>23</v>
      </c>
      <c r="C47" s="46">
        <f>(B47/B$56)*100</f>
        <v>0.2665739452943904</v>
      </c>
      <c r="D47" s="46"/>
      <c r="E47" s="47">
        <v>2090666</v>
      </c>
      <c r="F47" s="46">
        <f>(E47/E$56)*100</f>
        <v>0.24194557774657932</v>
      </c>
      <c r="G47" s="48"/>
      <c r="H47" s="71">
        <v>25357.83</v>
      </c>
    </row>
    <row r="48" spans="1:8" s="56" customFormat="1" ht="15">
      <c r="A48" s="44" t="s">
        <v>34</v>
      </c>
      <c r="B48" s="51">
        <v>22</v>
      </c>
      <c r="C48" s="46">
        <f>(B48/B$56)*100</f>
        <v>0.25498377375985165</v>
      </c>
      <c r="D48" s="46"/>
      <c r="E48" s="47">
        <v>633544</v>
      </c>
      <c r="F48" s="46">
        <f>(E48/E$56)*100</f>
        <v>0.0733178657460727</v>
      </c>
      <c r="G48" s="48"/>
      <c r="H48" s="71">
        <v>24023.22</v>
      </c>
    </row>
    <row r="49" spans="1:8" s="56" customFormat="1" ht="15">
      <c r="A49" s="44" t="s">
        <v>35</v>
      </c>
      <c r="B49" s="51">
        <v>149</v>
      </c>
      <c r="C49" s="46">
        <f>(B49/B$56)*100</f>
        <v>1.726935558646268</v>
      </c>
      <c r="D49" s="46"/>
      <c r="E49" s="47">
        <v>23891414</v>
      </c>
      <c r="F49" s="46">
        <f>(E49/E$56)*100</f>
        <v>2.7648710809917576</v>
      </c>
      <c r="G49" s="48"/>
      <c r="H49" s="71">
        <v>31688.83</v>
      </c>
    </row>
    <row r="50" spans="1:8" s="56" customFormat="1" ht="15">
      <c r="A50" s="39"/>
      <c r="B50" s="51"/>
      <c r="C50" s="46"/>
      <c r="D50" s="46"/>
      <c r="E50" s="47"/>
      <c r="F50" s="49"/>
      <c r="G50" s="48"/>
      <c r="H50" s="72"/>
    </row>
    <row r="51" spans="1:8" s="56" customFormat="1" ht="15">
      <c r="A51" s="39" t="s">
        <v>7</v>
      </c>
      <c r="B51" s="40">
        <f>SUM(B52:B54)</f>
        <v>274</v>
      </c>
      <c r="C51" s="41">
        <f>(B51/B$56)*100</f>
        <v>3.175707000463607</v>
      </c>
      <c r="D51" s="41"/>
      <c r="E51" s="50">
        <f>SUM(E52:E54)</f>
        <v>9507206</v>
      </c>
      <c r="F51" s="41">
        <f>(E51/E$56)*100</f>
        <v>1.1002362158401895</v>
      </c>
      <c r="G51" s="48"/>
      <c r="H51" s="73">
        <v>20469.49</v>
      </c>
    </row>
    <row r="52" spans="1:8" s="56" customFormat="1" ht="15">
      <c r="A52" s="44" t="s">
        <v>36</v>
      </c>
      <c r="B52" s="45">
        <v>71</v>
      </c>
      <c r="C52" s="46">
        <f>(B52/B$56)*100</f>
        <v>0.8229021789522485</v>
      </c>
      <c r="D52" s="46"/>
      <c r="E52" s="47">
        <v>2363672</v>
      </c>
      <c r="F52" s="46">
        <f>(E52/E$56)*100</f>
        <v>0.27353962213161387</v>
      </c>
      <c r="G52" s="48"/>
      <c r="H52" s="71">
        <v>20679.75</v>
      </c>
    </row>
    <row r="53" spans="1:8" s="56" customFormat="1" ht="15">
      <c r="A53" s="44" t="s">
        <v>37</v>
      </c>
      <c r="B53" s="45">
        <v>51</v>
      </c>
      <c r="C53" s="46">
        <f>(B53/B$56)*100</f>
        <v>0.5910987482614742</v>
      </c>
      <c r="D53" s="46"/>
      <c r="E53" s="47">
        <v>3581864</v>
      </c>
      <c r="F53" s="46">
        <f>(E53/E$56)*100</f>
        <v>0.4145167878990109</v>
      </c>
      <c r="G53" s="48"/>
      <c r="H53" s="71">
        <v>25199.96</v>
      </c>
    </row>
    <row r="54" spans="1:8" s="56" customFormat="1" ht="15">
      <c r="A54" s="44" t="s">
        <v>67</v>
      </c>
      <c r="B54" s="45">
        <v>152</v>
      </c>
      <c r="C54" s="46">
        <f>(B54/B$56)*100</f>
        <v>1.761706073249884</v>
      </c>
      <c r="D54" s="46"/>
      <c r="E54" s="47">
        <v>3561670</v>
      </c>
      <c r="F54" s="46">
        <f>(E54/E$56)*100</f>
        <v>0.4121798058095646</v>
      </c>
      <c r="G54" s="48"/>
      <c r="H54" s="71">
        <v>19084.12</v>
      </c>
    </row>
    <row r="55" spans="1:8" s="56" customFormat="1" ht="15">
      <c r="A55" s="39"/>
      <c r="B55" s="45"/>
      <c r="C55" s="58"/>
      <c r="D55" s="58"/>
      <c r="E55" s="59"/>
      <c r="F55" s="58"/>
      <c r="G55" s="48"/>
      <c r="H55" s="70"/>
    </row>
    <row r="56" spans="1:8" s="56" customFormat="1" ht="15">
      <c r="A56" s="60" t="s">
        <v>0</v>
      </c>
      <c r="B56" s="61">
        <f>B10+B16+B18+B34+B40+B45+B51</f>
        <v>8628</v>
      </c>
      <c r="C56" s="62">
        <f>C10+C16+C18+C34+C40+C45+C51</f>
        <v>99.99999999999999</v>
      </c>
      <c r="D56" s="62" t="s">
        <v>11</v>
      </c>
      <c r="E56" s="63">
        <f>E10+E16+E18+E34+E40+E45+E51</f>
        <v>864105895</v>
      </c>
      <c r="F56" s="62">
        <f>F10+F16+F18+F34+F40+F45+F51</f>
        <v>100</v>
      </c>
      <c r="G56" s="64" t="s">
        <v>11</v>
      </c>
      <c r="H56" s="75">
        <v>26882.08</v>
      </c>
    </row>
    <row r="58" ht="15">
      <c r="A58" s="83"/>
    </row>
    <row r="59" ht="15">
      <c r="F59" s="66"/>
    </row>
  </sheetData>
  <sheetProtection/>
  <mergeCells count="6">
    <mergeCell ref="A1:H1"/>
    <mergeCell ref="A6:H6"/>
    <mergeCell ref="A5:H5"/>
    <mergeCell ref="A4:H4"/>
    <mergeCell ref="A2:H2"/>
    <mergeCell ref="H7:H8"/>
  </mergeCells>
  <printOptions horizontalCentered="1"/>
  <pageMargins left="0.7" right="0.7" top="0.75" bottom="0.75" header="0.3" footer="0.3"/>
  <pageSetup fitToHeight="1" fitToWidth="1" horizontalDpi="300" verticalDpi="3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I49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22.140625" style="142" customWidth="1"/>
    <col min="2" max="2" width="12.421875" style="142" customWidth="1"/>
    <col min="3" max="3" width="10.57421875" style="142" customWidth="1"/>
    <col min="4" max="4" width="12.421875" style="142" customWidth="1"/>
    <col min="5" max="5" width="10.57421875" style="142" customWidth="1"/>
    <col min="6" max="6" width="12.421875" style="142" customWidth="1"/>
    <col min="7" max="7" width="10.57421875" style="142" customWidth="1"/>
    <col min="8" max="8" width="12.421875" style="142" customWidth="1"/>
    <col min="9" max="9" width="10.57421875" style="142" customWidth="1"/>
    <col min="10" max="16384" width="9.140625" style="142" customWidth="1"/>
  </cols>
  <sheetData>
    <row r="1" spans="1:9" ht="18">
      <c r="A1" s="337" t="s">
        <v>8</v>
      </c>
      <c r="B1" s="337"/>
      <c r="C1" s="337"/>
      <c r="D1" s="337"/>
      <c r="E1" s="337"/>
      <c r="F1" s="337"/>
      <c r="G1" s="337"/>
      <c r="H1" s="337"/>
      <c r="I1" s="337"/>
    </row>
    <row r="2" spans="1:9" ht="18">
      <c r="A2" s="337" t="s">
        <v>195</v>
      </c>
      <c r="B2" s="337"/>
      <c r="C2" s="337"/>
      <c r="D2" s="337"/>
      <c r="E2" s="337"/>
      <c r="F2" s="337"/>
      <c r="G2" s="337"/>
      <c r="H2" s="337"/>
      <c r="I2" s="337"/>
    </row>
    <row r="3" spans="1:3" ht="15">
      <c r="A3" s="123"/>
      <c r="B3" s="123"/>
      <c r="C3" s="123"/>
    </row>
    <row r="4" spans="1:9" ht="18">
      <c r="A4" s="337" t="s">
        <v>79</v>
      </c>
      <c r="B4" s="337"/>
      <c r="C4" s="337"/>
      <c r="D4" s="337"/>
      <c r="E4" s="337"/>
      <c r="F4" s="337"/>
      <c r="G4" s="337"/>
      <c r="H4" s="337"/>
      <c r="I4" s="337"/>
    </row>
    <row r="5" spans="1:9" ht="18">
      <c r="A5" s="337" t="s">
        <v>115</v>
      </c>
      <c r="B5" s="337"/>
      <c r="C5" s="337"/>
      <c r="D5" s="337"/>
      <c r="E5" s="337"/>
      <c r="F5" s="337"/>
      <c r="G5" s="337"/>
      <c r="H5" s="337"/>
      <c r="I5" s="337"/>
    </row>
    <row r="6" spans="1:9" ht="18">
      <c r="A6" s="337"/>
      <c r="B6" s="337"/>
      <c r="C6" s="337"/>
      <c r="D6" s="337"/>
      <c r="E6" s="337"/>
      <c r="F6" s="337"/>
      <c r="G6" s="337"/>
      <c r="H6" s="337"/>
      <c r="I6" s="337"/>
    </row>
    <row r="7" spans="1:9" ht="18">
      <c r="A7" s="144"/>
      <c r="B7" s="345" t="s">
        <v>200</v>
      </c>
      <c r="C7" s="346"/>
      <c r="D7" s="346"/>
      <c r="E7" s="346"/>
      <c r="F7" s="346"/>
      <c r="G7" s="346"/>
      <c r="H7" s="346"/>
      <c r="I7" s="347"/>
    </row>
    <row r="8" spans="1:9" ht="15">
      <c r="A8" s="145"/>
      <c r="B8" s="348" t="s">
        <v>93</v>
      </c>
      <c r="C8" s="349"/>
      <c r="D8" s="348" t="s">
        <v>94</v>
      </c>
      <c r="E8" s="349"/>
      <c r="F8" s="348" t="s">
        <v>95</v>
      </c>
      <c r="G8" s="349"/>
      <c r="H8" s="348" t="s">
        <v>60</v>
      </c>
      <c r="I8" s="349"/>
    </row>
    <row r="9" spans="1:9" ht="33.75" customHeight="1">
      <c r="A9" s="86" t="s">
        <v>64</v>
      </c>
      <c r="B9" s="146" t="s">
        <v>61</v>
      </c>
      <c r="C9" s="147" t="s">
        <v>140</v>
      </c>
      <c r="D9" s="146" t="s">
        <v>61</v>
      </c>
      <c r="E9" s="147" t="s">
        <v>140</v>
      </c>
      <c r="F9" s="146" t="s">
        <v>61</v>
      </c>
      <c r="G9" s="147" t="s">
        <v>140</v>
      </c>
      <c r="H9" s="146" t="s">
        <v>61</v>
      </c>
      <c r="I9" s="147" t="s">
        <v>140</v>
      </c>
    </row>
    <row r="10" spans="1:9" ht="15">
      <c r="A10" s="30"/>
      <c r="B10" s="148"/>
      <c r="C10" s="149"/>
      <c r="D10" s="148"/>
      <c r="E10" s="149"/>
      <c r="F10" s="148"/>
      <c r="G10" s="149"/>
      <c r="H10" s="148"/>
      <c r="I10" s="149"/>
    </row>
    <row r="11" spans="1:9" ht="15">
      <c r="A11" s="30" t="s">
        <v>147</v>
      </c>
      <c r="B11" s="151">
        <v>277</v>
      </c>
      <c r="C11" s="152">
        <v>1712348</v>
      </c>
      <c r="D11" s="151">
        <v>151</v>
      </c>
      <c r="E11" s="152">
        <v>1778190</v>
      </c>
      <c r="F11" s="151">
        <v>124</v>
      </c>
      <c r="G11" s="152">
        <v>2408371</v>
      </c>
      <c r="H11" s="151">
        <v>97</v>
      </c>
      <c r="I11" s="152">
        <v>2428404</v>
      </c>
    </row>
    <row r="12" spans="1:9" ht="15">
      <c r="A12" s="30" t="s">
        <v>73</v>
      </c>
      <c r="B12" s="160">
        <v>84</v>
      </c>
      <c r="C12" s="153">
        <v>485109</v>
      </c>
      <c r="D12" s="160">
        <v>31</v>
      </c>
      <c r="E12" s="153">
        <v>400845</v>
      </c>
      <c r="F12" s="160">
        <v>33</v>
      </c>
      <c r="G12" s="153">
        <v>651463</v>
      </c>
      <c r="H12" s="160">
        <v>20</v>
      </c>
      <c r="I12" s="153">
        <v>505622</v>
      </c>
    </row>
    <row r="13" spans="1:9" ht="15">
      <c r="A13" s="30" t="s">
        <v>74</v>
      </c>
      <c r="B13" s="151">
        <v>1080</v>
      </c>
      <c r="C13" s="153">
        <v>5371698</v>
      </c>
      <c r="D13" s="151">
        <v>466</v>
      </c>
      <c r="E13" s="153">
        <v>4132063</v>
      </c>
      <c r="F13" s="151">
        <v>342</v>
      </c>
      <c r="G13" s="153">
        <v>6536894</v>
      </c>
      <c r="H13" s="151">
        <v>252</v>
      </c>
      <c r="I13" s="153">
        <v>6173109</v>
      </c>
    </row>
    <row r="14" spans="1:9" ht="15">
      <c r="A14" s="30" t="s">
        <v>75</v>
      </c>
      <c r="B14" s="160">
        <v>98</v>
      </c>
      <c r="C14" s="153">
        <v>663466</v>
      </c>
      <c r="D14" s="160">
        <v>43</v>
      </c>
      <c r="E14" s="153">
        <v>460992</v>
      </c>
      <c r="F14" s="160">
        <v>45</v>
      </c>
      <c r="G14" s="153">
        <v>918883</v>
      </c>
      <c r="H14" s="160">
        <v>37</v>
      </c>
      <c r="I14" s="153">
        <v>909023</v>
      </c>
    </row>
    <row r="15" spans="1:9" ht="15">
      <c r="A15" s="30" t="s">
        <v>76</v>
      </c>
      <c r="B15" s="151">
        <v>419</v>
      </c>
      <c r="C15" s="153">
        <v>1935293</v>
      </c>
      <c r="D15" s="151">
        <v>204</v>
      </c>
      <c r="E15" s="153">
        <v>1940753</v>
      </c>
      <c r="F15" s="151">
        <v>114</v>
      </c>
      <c r="G15" s="153">
        <v>2156563</v>
      </c>
      <c r="H15" s="151">
        <v>99</v>
      </c>
      <c r="I15" s="153">
        <v>2296186</v>
      </c>
    </row>
    <row r="16" spans="1:9" ht="15">
      <c r="A16" s="30" t="s">
        <v>77</v>
      </c>
      <c r="B16" s="160">
        <v>58</v>
      </c>
      <c r="C16" s="153">
        <v>410965</v>
      </c>
      <c r="D16" s="160">
        <v>40</v>
      </c>
      <c r="E16" s="153">
        <v>548313</v>
      </c>
      <c r="F16" s="160">
        <v>22</v>
      </c>
      <c r="G16" s="153">
        <v>435774</v>
      </c>
      <c r="H16" s="160">
        <v>21</v>
      </c>
      <c r="I16" s="153">
        <v>535397</v>
      </c>
    </row>
    <row r="17" spans="1:9" ht="15">
      <c r="A17" s="30" t="s">
        <v>78</v>
      </c>
      <c r="B17" s="160">
        <v>79</v>
      </c>
      <c r="C17" s="153">
        <v>489095</v>
      </c>
      <c r="D17" s="160">
        <v>44</v>
      </c>
      <c r="E17" s="153">
        <v>553204</v>
      </c>
      <c r="F17" s="160">
        <v>30</v>
      </c>
      <c r="G17" s="153">
        <v>620830</v>
      </c>
      <c r="H17" s="160">
        <v>27</v>
      </c>
      <c r="I17" s="153">
        <v>653964</v>
      </c>
    </row>
    <row r="18" spans="1:9" ht="15">
      <c r="A18" s="30"/>
      <c r="B18" s="160"/>
      <c r="C18" s="222"/>
      <c r="D18" s="160"/>
      <c r="E18" s="222"/>
      <c r="F18" s="160"/>
      <c r="G18" s="222"/>
      <c r="H18" s="160"/>
      <c r="I18" s="222"/>
    </row>
    <row r="19" spans="1:9" ht="15">
      <c r="A19" s="86" t="s">
        <v>0</v>
      </c>
      <c r="B19" s="181">
        <f aca="true" t="shared" si="0" ref="B19:I19">SUM(B11:B17)</f>
        <v>2095</v>
      </c>
      <c r="C19" s="223">
        <f t="shared" si="0"/>
        <v>11067974</v>
      </c>
      <c r="D19" s="181">
        <f t="shared" si="0"/>
        <v>979</v>
      </c>
      <c r="E19" s="223">
        <f t="shared" si="0"/>
        <v>9814360</v>
      </c>
      <c r="F19" s="181">
        <f t="shared" si="0"/>
        <v>710</v>
      </c>
      <c r="G19" s="223">
        <f t="shared" si="0"/>
        <v>13728778</v>
      </c>
      <c r="H19" s="181">
        <f t="shared" si="0"/>
        <v>553</v>
      </c>
      <c r="I19" s="223">
        <f t="shared" si="0"/>
        <v>13501705</v>
      </c>
    </row>
    <row r="21" spans="1:9" ht="18">
      <c r="A21" s="144"/>
      <c r="B21" s="345" t="s">
        <v>200</v>
      </c>
      <c r="C21" s="346"/>
      <c r="D21" s="346"/>
      <c r="E21" s="346"/>
      <c r="F21" s="346"/>
      <c r="G21" s="346"/>
      <c r="H21" s="346"/>
      <c r="I21" s="347"/>
    </row>
    <row r="22" spans="1:9" ht="15">
      <c r="A22" s="145"/>
      <c r="B22" s="348" t="s">
        <v>52</v>
      </c>
      <c r="C22" s="349"/>
      <c r="D22" s="348" t="s">
        <v>96</v>
      </c>
      <c r="E22" s="349"/>
      <c r="F22" s="348" t="s">
        <v>68</v>
      </c>
      <c r="G22" s="349"/>
      <c r="H22" s="348" t="s">
        <v>69</v>
      </c>
      <c r="I22" s="349"/>
    </row>
    <row r="23" spans="1:9" ht="30">
      <c r="A23" s="86" t="s">
        <v>64</v>
      </c>
      <c r="B23" s="146" t="s">
        <v>61</v>
      </c>
      <c r="C23" s="147" t="s">
        <v>140</v>
      </c>
      <c r="D23" s="146" t="s">
        <v>61</v>
      </c>
      <c r="E23" s="147" t="s">
        <v>140</v>
      </c>
      <c r="F23" s="146" t="s">
        <v>61</v>
      </c>
      <c r="G23" s="147" t="s">
        <v>140</v>
      </c>
      <c r="H23" s="146" t="s">
        <v>61</v>
      </c>
      <c r="I23" s="147" t="s">
        <v>140</v>
      </c>
    </row>
    <row r="24" spans="1:9" ht="15">
      <c r="A24" s="30"/>
      <c r="B24" s="148"/>
      <c r="C24" s="149"/>
      <c r="D24" s="148"/>
      <c r="E24" s="149"/>
      <c r="F24" s="148"/>
      <c r="G24" s="149"/>
      <c r="H24" s="148"/>
      <c r="I24" s="149"/>
    </row>
    <row r="25" spans="1:9" ht="15">
      <c r="A25" s="30" t="s">
        <v>147</v>
      </c>
      <c r="B25" s="151">
        <v>75</v>
      </c>
      <c r="C25" s="152">
        <v>2179556</v>
      </c>
      <c r="D25" s="151">
        <v>128</v>
      </c>
      <c r="E25" s="152">
        <v>4425935</v>
      </c>
      <c r="F25" s="151">
        <v>186</v>
      </c>
      <c r="G25" s="152">
        <v>8858653</v>
      </c>
      <c r="H25" s="151">
        <v>127</v>
      </c>
      <c r="I25" s="152">
        <v>8529939</v>
      </c>
    </row>
    <row r="26" spans="1:9" ht="15">
      <c r="A26" s="30" t="s">
        <v>73</v>
      </c>
      <c r="B26" s="334" t="s">
        <v>202</v>
      </c>
      <c r="C26" s="335" t="s">
        <v>202</v>
      </c>
      <c r="D26" s="334" t="s">
        <v>202</v>
      </c>
      <c r="E26" s="335" t="s">
        <v>202</v>
      </c>
      <c r="F26" s="160">
        <v>46</v>
      </c>
      <c r="G26" s="153">
        <v>2263155</v>
      </c>
      <c r="H26" s="160">
        <v>22</v>
      </c>
      <c r="I26" s="153">
        <v>1449078</v>
      </c>
    </row>
    <row r="27" spans="1:9" ht="15">
      <c r="A27" s="30" t="s">
        <v>74</v>
      </c>
      <c r="B27" s="151">
        <v>208</v>
      </c>
      <c r="C27" s="153">
        <v>5982477</v>
      </c>
      <c r="D27" s="151">
        <v>296</v>
      </c>
      <c r="E27" s="153">
        <v>10286968</v>
      </c>
      <c r="F27" s="151">
        <v>392</v>
      </c>
      <c r="G27" s="153">
        <v>18532391</v>
      </c>
      <c r="H27" s="151">
        <v>205</v>
      </c>
      <c r="I27" s="153">
        <v>13763945</v>
      </c>
    </row>
    <row r="28" spans="1:9" ht="15">
      <c r="A28" s="30" t="s">
        <v>75</v>
      </c>
      <c r="B28" s="160">
        <v>30</v>
      </c>
      <c r="C28" s="153">
        <v>848512</v>
      </c>
      <c r="D28" s="160">
        <v>35</v>
      </c>
      <c r="E28" s="153">
        <v>1216593</v>
      </c>
      <c r="F28" s="160">
        <v>53</v>
      </c>
      <c r="G28" s="153">
        <v>2574392</v>
      </c>
      <c r="H28" s="160">
        <v>39</v>
      </c>
      <c r="I28" s="153">
        <v>2642281</v>
      </c>
    </row>
    <row r="29" spans="1:9" ht="15">
      <c r="A29" s="30" t="s">
        <v>76</v>
      </c>
      <c r="B29" s="151">
        <v>86</v>
      </c>
      <c r="C29" s="153">
        <v>2465007</v>
      </c>
      <c r="D29" s="151">
        <v>110</v>
      </c>
      <c r="E29" s="153">
        <v>3624800</v>
      </c>
      <c r="F29" s="151">
        <v>173</v>
      </c>
      <c r="G29" s="153">
        <v>8164159</v>
      </c>
      <c r="H29" s="151">
        <v>104</v>
      </c>
      <c r="I29" s="153">
        <v>6863294</v>
      </c>
    </row>
    <row r="30" spans="1:9" ht="15">
      <c r="A30" s="30" t="s">
        <v>77</v>
      </c>
      <c r="B30" s="334" t="s">
        <v>202</v>
      </c>
      <c r="C30" s="335" t="s">
        <v>202</v>
      </c>
      <c r="D30" s="334" t="s">
        <v>202</v>
      </c>
      <c r="E30" s="335" t="s">
        <v>202</v>
      </c>
      <c r="F30" s="160">
        <v>31</v>
      </c>
      <c r="G30" s="153">
        <v>1434288</v>
      </c>
      <c r="H30" s="160">
        <v>17</v>
      </c>
      <c r="I30" s="153">
        <v>1128095</v>
      </c>
    </row>
    <row r="31" spans="1:9" ht="15">
      <c r="A31" s="30" t="s">
        <v>78</v>
      </c>
      <c r="B31" s="160">
        <v>18</v>
      </c>
      <c r="C31" s="153">
        <v>489307</v>
      </c>
      <c r="D31" s="160">
        <v>20</v>
      </c>
      <c r="E31" s="153">
        <v>712204</v>
      </c>
      <c r="F31" s="160">
        <v>21</v>
      </c>
      <c r="G31" s="153">
        <v>1017493</v>
      </c>
      <c r="H31" s="160">
        <v>14</v>
      </c>
      <c r="I31" s="153">
        <v>945904</v>
      </c>
    </row>
    <row r="32" spans="1:9" ht="15">
      <c r="A32" s="30"/>
      <c r="B32" s="160"/>
      <c r="C32" s="222"/>
      <c r="D32" s="160"/>
      <c r="E32" s="222"/>
      <c r="F32" s="160"/>
      <c r="G32" s="222"/>
      <c r="H32" s="160"/>
      <c r="I32" s="222"/>
    </row>
    <row r="33" spans="1:9" ht="15">
      <c r="A33" s="86" t="s">
        <v>0</v>
      </c>
      <c r="B33" s="181">
        <v>441</v>
      </c>
      <c r="C33" s="223">
        <v>12662728</v>
      </c>
      <c r="D33" s="181">
        <v>640</v>
      </c>
      <c r="E33" s="223">
        <v>22034196</v>
      </c>
      <c r="F33" s="181">
        <f>SUM(F25:F31)</f>
        <v>902</v>
      </c>
      <c r="G33" s="223">
        <f>SUM(G25:G31)</f>
        <v>42844531</v>
      </c>
      <c r="H33" s="181">
        <f>SUM(H25:H31)</f>
        <v>528</v>
      </c>
      <c r="I33" s="223">
        <f>SUM(I25:I31)</f>
        <v>35322536</v>
      </c>
    </row>
    <row r="35" spans="1:9" ht="18">
      <c r="A35" s="144"/>
      <c r="B35" s="345" t="s">
        <v>200</v>
      </c>
      <c r="C35" s="346"/>
      <c r="D35" s="346"/>
      <c r="E35" s="347"/>
      <c r="F35" s="162"/>
      <c r="G35" s="162"/>
      <c r="H35" s="162"/>
      <c r="I35" s="162"/>
    </row>
    <row r="36" spans="1:5" ht="15">
      <c r="A36" s="145"/>
      <c r="B36" s="348" t="s">
        <v>98</v>
      </c>
      <c r="C36" s="349"/>
      <c r="D36" s="348" t="s">
        <v>99</v>
      </c>
      <c r="E36" s="349"/>
    </row>
    <row r="37" spans="1:5" ht="30">
      <c r="A37" s="86" t="s">
        <v>64</v>
      </c>
      <c r="B37" s="146" t="s">
        <v>61</v>
      </c>
      <c r="C37" s="147" t="s">
        <v>140</v>
      </c>
      <c r="D37" s="146" t="s">
        <v>61</v>
      </c>
      <c r="E37" s="147" t="s">
        <v>140</v>
      </c>
    </row>
    <row r="38" spans="1:5" ht="15">
      <c r="A38" s="30"/>
      <c r="B38" s="148"/>
      <c r="C38" s="149"/>
      <c r="D38" s="148"/>
      <c r="E38" s="149"/>
    </row>
    <row r="39" spans="1:5" ht="15">
      <c r="A39" s="30" t="s">
        <v>147</v>
      </c>
      <c r="B39" s="151">
        <v>455</v>
      </c>
      <c r="C39" s="152">
        <v>199031579</v>
      </c>
      <c r="D39" s="151">
        <f aca="true" t="shared" si="1" ref="D39:E45">B11+D11+F11+H11+B25+D25+F25+H25+B39</f>
        <v>1620</v>
      </c>
      <c r="E39" s="152">
        <f t="shared" si="1"/>
        <v>231352975</v>
      </c>
    </row>
    <row r="40" spans="1:5" ht="15">
      <c r="A40" s="30" t="s">
        <v>73</v>
      </c>
      <c r="B40" s="160">
        <v>68</v>
      </c>
      <c r="C40" s="153">
        <v>36678793</v>
      </c>
      <c r="D40" s="151">
        <v>340</v>
      </c>
      <c r="E40" s="153">
        <v>43634539</v>
      </c>
    </row>
    <row r="41" spans="1:5" ht="15">
      <c r="A41" s="30" t="s">
        <v>74</v>
      </c>
      <c r="B41" s="151">
        <v>633</v>
      </c>
      <c r="C41" s="153">
        <v>197817005</v>
      </c>
      <c r="D41" s="151">
        <f t="shared" si="1"/>
        <v>3874</v>
      </c>
      <c r="E41" s="153">
        <f t="shared" si="1"/>
        <v>268596550</v>
      </c>
    </row>
    <row r="42" spans="1:5" ht="15">
      <c r="A42" s="30" t="s">
        <v>75</v>
      </c>
      <c r="B42" s="160">
        <v>178</v>
      </c>
      <c r="C42" s="153">
        <v>82918266</v>
      </c>
      <c r="D42" s="151">
        <f t="shared" si="1"/>
        <v>558</v>
      </c>
      <c r="E42" s="153">
        <f t="shared" si="1"/>
        <v>93152408</v>
      </c>
    </row>
    <row r="43" spans="1:5" ht="15">
      <c r="A43" s="30" t="s">
        <v>76</v>
      </c>
      <c r="B43" s="151">
        <v>347</v>
      </c>
      <c r="C43" s="153">
        <v>154988480</v>
      </c>
      <c r="D43" s="151">
        <f t="shared" si="1"/>
        <v>1656</v>
      </c>
      <c r="E43" s="153">
        <f t="shared" si="1"/>
        <v>184434535</v>
      </c>
    </row>
    <row r="44" spans="1:5" ht="15">
      <c r="A44" s="30" t="s">
        <v>77</v>
      </c>
      <c r="B44" s="160">
        <v>78</v>
      </c>
      <c r="C44" s="153">
        <v>27669755</v>
      </c>
      <c r="D44" s="151">
        <v>306</v>
      </c>
      <c r="E44" s="153">
        <v>33427678</v>
      </c>
    </row>
    <row r="45" spans="1:5" ht="15">
      <c r="A45" s="30" t="s">
        <v>78</v>
      </c>
      <c r="B45" s="160">
        <v>21</v>
      </c>
      <c r="C45" s="153">
        <v>4025205</v>
      </c>
      <c r="D45" s="151">
        <f t="shared" si="1"/>
        <v>274</v>
      </c>
      <c r="E45" s="153">
        <f t="shared" si="1"/>
        <v>9507206</v>
      </c>
    </row>
    <row r="46" spans="1:5" ht="15">
      <c r="A46" s="30"/>
      <c r="B46" s="160"/>
      <c r="C46" s="222"/>
      <c r="D46" s="160"/>
      <c r="E46" s="222"/>
    </row>
    <row r="47" spans="1:5" ht="15">
      <c r="A47" s="86" t="s">
        <v>0</v>
      </c>
      <c r="B47" s="181">
        <f>SUM(B39:B45)</f>
        <v>1780</v>
      </c>
      <c r="C47" s="223">
        <f>SUM(C39:C45)</f>
        <v>703129083</v>
      </c>
      <c r="D47" s="181">
        <f>SUM(D39:D45)</f>
        <v>8628</v>
      </c>
      <c r="E47" s="223">
        <f>SUM(E39:E45)</f>
        <v>864105891</v>
      </c>
    </row>
    <row r="48" ht="15">
      <c r="A48" s="328" t="s">
        <v>198</v>
      </c>
    </row>
    <row r="49" ht="15">
      <c r="A49" s="328" t="s">
        <v>204</v>
      </c>
    </row>
  </sheetData>
  <sheetProtection/>
  <mergeCells count="18">
    <mergeCell ref="B36:C36"/>
    <mergeCell ref="D36:E36"/>
    <mergeCell ref="A1:I1"/>
    <mergeCell ref="A2:I2"/>
    <mergeCell ref="A4:I4"/>
    <mergeCell ref="A5:I5"/>
    <mergeCell ref="A6:I6"/>
    <mergeCell ref="B8:C8"/>
    <mergeCell ref="D8:E8"/>
    <mergeCell ref="F8:G8"/>
    <mergeCell ref="B7:I7"/>
    <mergeCell ref="B21:I21"/>
    <mergeCell ref="B35:E35"/>
    <mergeCell ref="D22:E22"/>
    <mergeCell ref="F22:G22"/>
    <mergeCell ref="H22:I22"/>
    <mergeCell ref="H8:I8"/>
    <mergeCell ref="B22:C22"/>
  </mergeCells>
  <printOptions/>
  <pageMargins left="0.7" right="0.7" top="0.75" bottom="0.75" header="0.3" footer="0.3"/>
  <pageSetup fitToHeight="1" fitToWidth="1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I82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0.00390625" style="1" customWidth="1"/>
    <col min="2" max="2" width="11.8515625" style="5" customWidth="1"/>
    <col min="3" max="3" width="11.00390625" style="5" customWidth="1"/>
    <col min="4" max="4" width="2.140625" style="5" customWidth="1"/>
    <col min="5" max="5" width="14.7109375" style="5" customWidth="1"/>
    <col min="6" max="6" width="11.00390625" style="5" customWidth="1"/>
    <col min="7" max="7" width="2.140625" style="1" customWidth="1"/>
    <col min="8" max="9" width="14.574218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216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216"/>
    </row>
    <row r="3" spans="1:9" ht="18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8">
      <c r="A4" s="343" t="s">
        <v>163</v>
      </c>
      <c r="B4" s="343"/>
      <c r="C4" s="343"/>
      <c r="D4" s="343"/>
      <c r="E4" s="343"/>
      <c r="F4" s="343"/>
      <c r="G4" s="343"/>
      <c r="H4" s="343"/>
      <c r="I4" s="216"/>
    </row>
    <row r="5" spans="1:9" ht="18">
      <c r="A5" s="343" t="s">
        <v>136</v>
      </c>
      <c r="B5" s="343"/>
      <c r="C5" s="343"/>
      <c r="D5" s="343"/>
      <c r="E5" s="343"/>
      <c r="F5" s="343"/>
      <c r="G5" s="343"/>
      <c r="H5" s="343"/>
      <c r="I5" s="216"/>
    </row>
    <row r="6" spans="1:9" ht="18">
      <c r="A6" s="343" t="s">
        <v>159</v>
      </c>
      <c r="B6" s="343"/>
      <c r="C6" s="343"/>
      <c r="D6" s="343"/>
      <c r="E6" s="343"/>
      <c r="F6" s="343"/>
      <c r="G6" s="343"/>
      <c r="H6" s="343"/>
      <c r="I6" s="216"/>
    </row>
    <row r="7" spans="1:9" ht="15.75">
      <c r="A7" s="344"/>
      <c r="B7" s="344"/>
      <c r="C7" s="344"/>
      <c r="D7" s="344"/>
      <c r="E7" s="344"/>
      <c r="F7" s="344"/>
      <c r="G7" s="344"/>
      <c r="H7" s="344"/>
      <c r="I7" s="217"/>
    </row>
    <row r="8" spans="1:9" ht="31.5" customHeight="1">
      <c r="A8" s="14"/>
      <c r="B8" s="20"/>
      <c r="C8" s="237" t="s">
        <v>40</v>
      </c>
      <c r="D8" s="80"/>
      <c r="E8" s="235" t="s">
        <v>10</v>
      </c>
      <c r="F8" s="237" t="s">
        <v>40</v>
      </c>
      <c r="G8" s="15"/>
      <c r="H8" s="351" t="s">
        <v>112</v>
      </c>
      <c r="I8" s="218"/>
    </row>
    <row r="9" spans="1:9" ht="14.25" customHeight="1">
      <c r="A9" s="16" t="s">
        <v>80</v>
      </c>
      <c r="B9" s="7" t="s">
        <v>63</v>
      </c>
      <c r="C9" s="8" t="s">
        <v>9</v>
      </c>
      <c r="D9" s="78"/>
      <c r="E9" s="236" t="s">
        <v>65</v>
      </c>
      <c r="F9" s="8" t="s">
        <v>9</v>
      </c>
      <c r="G9" s="17"/>
      <c r="H9" s="352"/>
      <c r="I9" s="218"/>
    </row>
    <row r="10" spans="1:9" ht="14.25" customHeight="1">
      <c r="A10" s="18"/>
      <c r="B10" s="31"/>
      <c r="C10" s="32"/>
      <c r="D10" s="33"/>
      <c r="E10" s="34"/>
      <c r="F10" s="32"/>
      <c r="G10" s="35"/>
      <c r="H10" s="36"/>
      <c r="I10" s="218"/>
    </row>
    <row r="11" spans="1:9" s="121" customFormat="1" ht="12.75" customHeight="1">
      <c r="A11" s="107">
        <v>10001</v>
      </c>
      <c r="B11" s="108">
        <v>449</v>
      </c>
      <c r="C11" s="109">
        <f aca="true" t="shared" si="0" ref="C11:C41">(B11/$B$78)*100</f>
        <v>6.065928127533099</v>
      </c>
      <c r="D11" s="110" t="s">
        <v>11</v>
      </c>
      <c r="E11" s="111">
        <v>17164744</v>
      </c>
      <c r="F11" s="109">
        <f aca="true" t="shared" si="1" ref="F11:F41">(E11/$E$78)*100</f>
        <v>4.273749986856747</v>
      </c>
      <c r="G11" s="112" t="s">
        <v>11</v>
      </c>
      <c r="H11" s="113">
        <v>20331.7</v>
      </c>
      <c r="I11" s="119"/>
    </row>
    <row r="12" spans="1:9" s="120" customFormat="1" ht="12.75" customHeight="1">
      <c r="A12" s="107">
        <v>10002</v>
      </c>
      <c r="B12" s="108">
        <v>38</v>
      </c>
      <c r="C12" s="109">
        <f t="shared" si="0"/>
        <v>0.5133747635774115</v>
      </c>
      <c r="D12" s="110"/>
      <c r="E12" s="114">
        <v>1048765</v>
      </c>
      <c r="F12" s="109">
        <f t="shared" si="1"/>
        <v>0.26112591046891326</v>
      </c>
      <c r="G12" s="112"/>
      <c r="H12" s="115">
        <v>10766.19</v>
      </c>
      <c r="I12" s="119"/>
    </row>
    <row r="13" spans="1:9" s="120" customFormat="1" ht="12.75" customHeight="1">
      <c r="A13" s="107">
        <v>10003</v>
      </c>
      <c r="B13" s="108">
        <v>204</v>
      </c>
      <c r="C13" s="109">
        <f t="shared" si="0"/>
        <v>2.7560118886787355</v>
      </c>
      <c r="D13" s="110"/>
      <c r="E13" s="114">
        <v>5890568</v>
      </c>
      <c r="F13" s="109">
        <f t="shared" si="1"/>
        <v>1.4666583383112952</v>
      </c>
      <c r="G13" s="112"/>
      <c r="H13" s="115">
        <v>21416.96</v>
      </c>
      <c r="I13" s="119"/>
    </row>
    <row r="14" spans="1:9" s="120" customFormat="1" ht="12.75" customHeight="1">
      <c r="A14" s="107">
        <v>10004</v>
      </c>
      <c r="B14" s="108">
        <v>146</v>
      </c>
      <c r="C14" s="109">
        <f t="shared" si="0"/>
        <v>1.9724398811132127</v>
      </c>
      <c r="D14" s="110"/>
      <c r="E14" s="114">
        <v>4607947</v>
      </c>
      <c r="F14" s="109">
        <f t="shared" si="1"/>
        <v>1.1473059796689415</v>
      </c>
      <c r="G14" s="112"/>
      <c r="H14" s="115">
        <v>17951.8</v>
      </c>
      <c r="I14" s="119"/>
    </row>
    <row r="15" spans="1:9" s="122" customFormat="1" ht="12.75" customHeight="1">
      <c r="A15" s="107">
        <v>10005</v>
      </c>
      <c r="B15" s="108">
        <v>141</v>
      </c>
      <c r="C15" s="109">
        <f t="shared" si="0"/>
        <v>1.904890570116185</v>
      </c>
      <c r="D15" s="110"/>
      <c r="E15" s="116">
        <v>6179141</v>
      </c>
      <c r="F15" s="109">
        <f t="shared" si="1"/>
        <v>1.5385084547451442</v>
      </c>
      <c r="G15" s="117"/>
      <c r="H15" s="118">
        <v>21172.52</v>
      </c>
      <c r="I15" s="119"/>
    </row>
    <row r="16" spans="1:9" s="120" customFormat="1" ht="12.75" customHeight="1">
      <c r="A16" s="107">
        <v>10006</v>
      </c>
      <c r="B16" s="108">
        <v>70</v>
      </c>
      <c r="C16" s="109">
        <f t="shared" si="0"/>
        <v>0.9456903539583896</v>
      </c>
      <c r="D16" s="110"/>
      <c r="E16" s="114">
        <v>1780623</v>
      </c>
      <c r="F16" s="109">
        <f t="shared" si="1"/>
        <v>0.4433469862904347</v>
      </c>
      <c r="G16" s="112"/>
      <c r="H16" s="115">
        <v>16812.6</v>
      </c>
      <c r="I16" s="119"/>
    </row>
    <row r="17" spans="1:9" s="120" customFormat="1" ht="12.75" customHeight="1">
      <c r="A17" s="107">
        <v>10007</v>
      </c>
      <c r="B17" s="108">
        <v>40</v>
      </c>
      <c r="C17" s="109">
        <f t="shared" si="0"/>
        <v>0.5403944879762227</v>
      </c>
      <c r="D17" s="110"/>
      <c r="E17" s="114">
        <v>1264350</v>
      </c>
      <c r="F17" s="109">
        <f t="shared" si="1"/>
        <v>0.3148031683946075</v>
      </c>
      <c r="G17" s="112"/>
      <c r="H17" s="115">
        <v>22647</v>
      </c>
      <c r="I17" s="119"/>
    </row>
    <row r="18" spans="1:9" s="120" customFormat="1" ht="12.75" customHeight="1">
      <c r="A18" s="107">
        <v>10009</v>
      </c>
      <c r="B18" s="108">
        <v>11</v>
      </c>
      <c r="C18" s="109">
        <f t="shared" si="0"/>
        <v>0.14860848419346123</v>
      </c>
      <c r="D18" s="110"/>
      <c r="E18" s="114">
        <v>150215</v>
      </c>
      <c r="F18" s="109">
        <f t="shared" si="1"/>
        <v>0.03740116102376395</v>
      </c>
      <c r="G18" s="112"/>
      <c r="H18" s="115">
        <v>0</v>
      </c>
      <c r="I18" s="119"/>
    </row>
    <row r="19" spans="1:9" s="120" customFormat="1" ht="12.75" customHeight="1">
      <c r="A19" s="107">
        <v>10010</v>
      </c>
      <c r="B19" s="108">
        <v>264</v>
      </c>
      <c r="C19" s="109">
        <f t="shared" si="0"/>
        <v>3.5666036206430696</v>
      </c>
      <c r="D19" s="110"/>
      <c r="E19" s="114">
        <v>8187254</v>
      </c>
      <c r="F19" s="109">
        <f t="shared" si="1"/>
        <v>2.038496855816367</v>
      </c>
      <c r="G19" s="112"/>
      <c r="H19" s="115">
        <v>20294.89</v>
      </c>
      <c r="I19" s="119"/>
    </row>
    <row r="20" spans="1:9" s="120" customFormat="1" ht="12.75" customHeight="1">
      <c r="A20" s="107">
        <v>10011</v>
      </c>
      <c r="B20" s="108">
        <v>223</v>
      </c>
      <c r="C20" s="109">
        <f t="shared" si="0"/>
        <v>3.012699270467441</v>
      </c>
      <c r="D20" s="110"/>
      <c r="E20" s="114">
        <v>7634225</v>
      </c>
      <c r="F20" s="109">
        <f t="shared" si="1"/>
        <v>1.9008013748070725</v>
      </c>
      <c r="G20" s="112"/>
      <c r="H20" s="115">
        <v>17060.04</v>
      </c>
      <c r="I20" s="119"/>
    </row>
    <row r="21" spans="1:9" s="120" customFormat="1" ht="12.75" customHeight="1">
      <c r="A21" s="107">
        <v>10012</v>
      </c>
      <c r="B21" s="108">
        <v>222</v>
      </c>
      <c r="C21" s="109">
        <f t="shared" si="0"/>
        <v>2.9991894082680357</v>
      </c>
      <c r="D21" s="110"/>
      <c r="E21" s="114">
        <v>5346648</v>
      </c>
      <c r="F21" s="109">
        <f t="shared" si="1"/>
        <v>1.331230854344676</v>
      </c>
      <c r="G21" s="112"/>
      <c r="H21" s="115">
        <v>15417.79</v>
      </c>
      <c r="I21" s="119"/>
    </row>
    <row r="22" spans="1:9" s="120" customFormat="1" ht="12.75" customHeight="1">
      <c r="A22" s="107">
        <v>10013</v>
      </c>
      <c r="B22" s="108">
        <v>203</v>
      </c>
      <c r="C22" s="109">
        <f t="shared" si="0"/>
        <v>2.74250202647933</v>
      </c>
      <c r="D22" s="110"/>
      <c r="E22" s="114">
        <v>7626816</v>
      </c>
      <c r="F22" s="109">
        <f t="shared" si="1"/>
        <v>1.8989566508978417</v>
      </c>
      <c r="G22" s="112"/>
      <c r="H22" s="115">
        <v>20215.83</v>
      </c>
      <c r="I22" s="119"/>
    </row>
    <row r="23" spans="1:9" s="120" customFormat="1" ht="12.75" customHeight="1">
      <c r="A23" s="107">
        <v>10014</v>
      </c>
      <c r="B23" s="108">
        <v>126</v>
      </c>
      <c r="C23" s="109">
        <f t="shared" si="0"/>
        <v>1.7022426371251014</v>
      </c>
      <c r="D23" s="110"/>
      <c r="E23" s="114">
        <v>6094011</v>
      </c>
      <c r="F23" s="109">
        <f t="shared" si="1"/>
        <v>1.5173124301274095</v>
      </c>
      <c r="G23" s="112"/>
      <c r="H23" s="115">
        <v>26305.53</v>
      </c>
      <c r="I23" s="119"/>
    </row>
    <row r="24" spans="1:9" s="120" customFormat="1" ht="12.75" customHeight="1">
      <c r="A24" s="107">
        <v>10016</v>
      </c>
      <c r="B24" s="108">
        <v>411</v>
      </c>
      <c r="C24" s="109">
        <f t="shared" si="0"/>
        <v>5.552553363955687</v>
      </c>
      <c r="D24" s="110"/>
      <c r="E24" s="114">
        <v>14780752</v>
      </c>
      <c r="F24" s="109">
        <f t="shared" si="1"/>
        <v>3.680173655123131</v>
      </c>
      <c r="G24" s="112"/>
      <c r="H24" s="115">
        <v>22917.85</v>
      </c>
      <c r="I24" s="119"/>
    </row>
    <row r="25" spans="1:9" s="120" customFormat="1" ht="12.75" customHeight="1">
      <c r="A25" s="107">
        <v>10017</v>
      </c>
      <c r="B25" s="108">
        <v>637</v>
      </c>
      <c r="C25" s="109">
        <f t="shared" si="0"/>
        <v>8.605782221021345</v>
      </c>
      <c r="D25" s="110"/>
      <c r="E25" s="114">
        <v>47670879</v>
      </c>
      <c r="F25" s="109">
        <f t="shared" si="1"/>
        <v>11.869295487290668</v>
      </c>
      <c r="G25" s="112"/>
      <c r="H25" s="115">
        <v>24946.78</v>
      </c>
      <c r="I25" s="119"/>
    </row>
    <row r="26" spans="1:9" s="120" customFormat="1" ht="12.75" customHeight="1">
      <c r="A26" s="107">
        <v>10018</v>
      </c>
      <c r="B26" s="108">
        <v>574</v>
      </c>
      <c r="C26" s="109">
        <f t="shared" si="0"/>
        <v>7.754660902458794</v>
      </c>
      <c r="D26" s="110"/>
      <c r="E26" s="114">
        <v>25717186</v>
      </c>
      <c r="F26" s="109">
        <f t="shared" si="1"/>
        <v>6.403172883294532</v>
      </c>
      <c r="G26" s="112"/>
      <c r="H26" s="115">
        <v>19955.12</v>
      </c>
      <c r="I26" s="119"/>
    </row>
    <row r="27" spans="1:9" s="120" customFormat="1" ht="12.75" customHeight="1">
      <c r="A27" s="107">
        <v>10019</v>
      </c>
      <c r="B27" s="108">
        <v>594</v>
      </c>
      <c r="C27" s="109">
        <f t="shared" si="0"/>
        <v>8.024858146446906</v>
      </c>
      <c r="D27" s="110"/>
      <c r="E27" s="114">
        <v>43884332</v>
      </c>
      <c r="F27" s="109">
        <f t="shared" si="1"/>
        <v>10.92650512633437</v>
      </c>
      <c r="G27" s="112"/>
      <c r="H27" s="115">
        <v>26242.4</v>
      </c>
      <c r="I27" s="119"/>
    </row>
    <row r="28" spans="1:9" s="120" customFormat="1" ht="12.75" customHeight="1">
      <c r="A28" s="107">
        <v>10020</v>
      </c>
      <c r="B28" s="108">
        <v>106</v>
      </c>
      <c r="C28" s="109">
        <f t="shared" si="0"/>
        <v>1.43204539313699</v>
      </c>
      <c r="D28" s="110"/>
      <c r="E28" s="114">
        <v>11661631</v>
      </c>
      <c r="F28" s="109">
        <f t="shared" si="1"/>
        <v>2.903561820262407</v>
      </c>
      <c r="G28" s="112"/>
      <c r="H28" s="115">
        <v>35531.35</v>
      </c>
      <c r="I28" s="119"/>
    </row>
    <row r="29" spans="1:9" s="120" customFormat="1" ht="12.75" customHeight="1">
      <c r="A29" s="107">
        <v>10021</v>
      </c>
      <c r="B29" s="108">
        <v>89</v>
      </c>
      <c r="C29" s="109">
        <f t="shared" si="0"/>
        <v>1.2023777357470953</v>
      </c>
      <c r="D29" s="110"/>
      <c r="E29" s="114">
        <v>3290648</v>
      </c>
      <c r="F29" s="109">
        <f t="shared" si="1"/>
        <v>0.8193193470727078</v>
      </c>
      <c r="G29" s="112"/>
      <c r="H29" s="115">
        <v>25357.83</v>
      </c>
      <c r="I29" s="119"/>
    </row>
    <row r="30" spans="1:9" s="120" customFormat="1" ht="12.75" customHeight="1">
      <c r="A30" s="107">
        <v>10022</v>
      </c>
      <c r="B30" s="108">
        <v>927</v>
      </c>
      <c r="C30" s="109">
        <f t="shared" si="0"/>
        <v>12.52364225884896</v>
      </c>
      <c r="D30" s="110"/>
      <c r="E30" s="114">
        <v>50446435</v>
      </c>
      <c r="F30" s="109">
        <f t="shared" si="1"/>
        <v>12.560365066803195</v>
      </c>
      <c r="G30" s="112"/>
      <c r="H30" s="115">
        <v>24799.86</v>
      </c>
      <c r="I30" s="119"/>
    </row>
    <row r="31" spans="1:9" s="120" customFormat="1" ht="12.75" customHeight="1">
      <c r="A31" s="107">
        <v>10023</v>
      </c>
      <c r="B31" s="108">
        <v>65</v>
      </c>
      <c r="C31" s="109">
        <f t="shared" si="0"/>
        <v>0.8781410429613618</v>
      </c>
      <c r="D31" s="110"/>
      <c r="E31" s="114">
        <v>2355661</v>
      </c>
      <c r="F31" s="109">
        <f t="shared" si="1"/>
        <v>0.5865223604726614</v>
      </c>
      <c r="G31" s="112"/>
      <c r="H31" s="115">
        <v>4686.14</v>
      </c>
      <c r="I31" s="119"/>
    </row>
    <row r="32" spans="1:9" s="120" customFormat="1" ht="12.75" customHeight="1">
      <c r="A32" s="107">
        <v>10024</v>
      </c>
      <c r="B32" s="108">
        <v>34</v>
      </c>
      <c r="C32" s="109">
        <f t="shared" si="0"/>
        <v>0.4593353147797892</v>
      </c>
      <c r="D32" s="110"/>
      <c r="E32" s="114">
        <v>1021829</v>
      </c>
      <c r="F32" s="109">
        <f t="shared" si="1"/>
        <v>0.2544192721615797</v>
      </c>
      <c r="G32" s="112"/>
      <c r="H32" s="115">
        <v>23157.01</v>
      </c>
      <c r="I32" s="119"/>
    </row>
    <row r="33" spans="1:9" s="120" customFormat="1" ht="12.75" customHeight="1">
      <c r="A33" s="107">
        <v>10025</v>
      </c>
      <c r="B33" s="108">
        <v>13</v>
      </c>
      <c r="C33" s="109">
        <f t="shared" si="0"/>
        <v>0.17562820859227238</v>
      </c>
      <c r="D33" s="110"/>
      <c r="E33" s="114">
        <v>310998</v>
      </c>
      <c r="F33" s="109">
        <f t="shared" si="1"/>
        <v>0.07743358703237721</v>
      </c>
      <c r="G33" s="112"/>
      <c r="H33" s="115">
        <v>13457.13</v>
      </c>
      <c r="I33" s="119"/>
    </row>
    <row r="34" spans="1:9" s="120" customFormat="1" ht="12.75" customHeight="1">
      <c r="A34" s="107">
        <v>10028</v>
      </c>
      <c r="B34" s="108">
        <v>54</v>
      </c>
      <c r="C34" s="109">
        <f t="shared" si="0"/>
        <v>0.7295325587679006</v>
      </c>
      <c r="D34" s="110"/>
      <c r="E34" s="114">
        <v>1186458</v>
      </c>
      <c r="F34" s="109">
        <f t="shared" si="1"/>
        <v>0.29540929138856264</v>
      </c>
      <c r="G34" s="112"/>
      <c r="H34" s="115">
        <v>8140.4</v>
      </c>
      <c r="I34" s="119"/>
    </row>
    <row r="35" spans="1:9" s="120" customFormat="1" ht="12.75" customHeight="1">
      <c r="A35" s="107">
        <v>10036</v>
      </c>
      <c r="B35" s="108">
        <v>492</v>
      </c>
      <c r="C35" s="109">
        <f t="shared" si="0"/>
        <v>6.646852202107538</v>
      </c>
      <c r="D35" s="110"/>
      <c r="E35" s="114">
        <v>35428827</v>
      </c>
      <c r="F35" s="109">
        <f t="shared" si="1"/>
        <v>8.82121801091819</v>
      </c>
      <c r="G35" s="112"/>
      <c r="H35" s="115">
        <v>27849.47</v>
      </c>
      <c r="I35" s="119"/>
    </row>
    <row r="36" spans="1:9" s="120" customFormat="1" ht="12.75" customHeight="1">
      <c r="A36" s="107">
        <v>10038</v>
      </c>
      <c r="B36" s="108">
        <v>86</v>
      </c>
      <c r="C36" s="109">
        <f t="shared" si="0"/>
        <v>1.1618481491488788</v>
      </c>
      <c r="D36" s="110"/>
      <c r="E36" s="114">
        <v>2437830</v>
      </c>
      <c r="F36" s="109">
        <f t="shared" si="1"/>
        <v>0.6069811428856139</v>
      </c>
      <c r="G36" s="112"/>
      <c r="H36" s="115">
        <v>20091.16</v>
      </c>
      <c r="I36" s="119"/>
    </row>
    <row r="37" spans="1:9" s="120" customFormat="1" ht="12.75" customHeight="1">
      <c r="A37" s="107">
        <v>10055</v>
      </c>
      <c r="B37" s="108">
        <v>12</v>
      </c>
      <c r="C37" s="109">
        <f t="shared" si="0"/>
        <v>0.1621183463928668</v>
      </c>
      <c r="D37" s="110"/>
      <c r="E37" s="114">
        <v>1057797</v>
      </c>
      <c r="F37" s="109">
        <f t="shared" si="1"/>
        <v>0.26337473572848547</v>
      </c>
      <c r="G37" s="112"/>
      <c r="H37" s="115">
        <v>32945.63</v>
      </c>
      <c r="I37" s="119"/>
    </row>
    <row r="38" spans="1:9" s="120" customFormat="1" ht="12.75" customHeight="1">
      <c r="A38" s="107">
        <v>10065</v>
      </c>
      <c r="B38" s="108">
        <v>118</v>
      </c>
      <c r="C38" s="109">
        <f t="shared" si="0"/>
        <v>1.5941637395298567</v>
      </c>
      <c r="D38" s="110"/>
      <c r="E38" s="114">
        <v>3471825</v>
      </c>
      <c r="F38" s="109">
        <f t="shared" si="1"/>
        <v>0.8644295567774809</v>
      </c>
      <c r="G38" s="112"/>
      <c r="H38" s="115">
        <v>20353.77</v>
      </c>
      <c r="I38" s="119"/>
    </row>
    <row r="39" spans="1:9" s="120" customFormat="1" ht="12.75" customHeight="1">
      <c r="A39" s="107">
        <v>10075</v>
      </c>
      <c r="B39" s="108">
        <v>40</v>
      </c>
      <c r="C39" s="109">
        <f t="shared" si="0"/>
        <v>0.5403944879762227</v>
      </c>
      <c r="D39" s="110"/>
      <c r="E39" s="114">
        <v>1281399</v>
      </c>
      <c r="F39" s="109">
        <f t="shared" si="1"/>
        <v>0.3190480999546657</v>
      </c>
      <c r="G39" s="112"/>
      <c r="H39" s="115">
        <v>6316.92</v>
      </c>
      <c r="I39" s="119"/>
    </row>
    <row r="40" spans="1:9" s="120" customFormat="1" ht="12.75" customHeight="1">
      <c r="A40" s="107">
        <v>10104</v>
      </c>
      <c r="B40" s="108">
        <v>18</v>
      </c>
      <c r="C40" s="109">
        <f t="shared" si="0"/>
        <v>0.2431775195893002</v>
      </c>
      <c r="D40" s="110"/>
      <c r="E40" s="114">
        <v>2581792</v>
      </c>
      <c r="F40" s="109">
        <f t="shared" si="1"/>
        <v>0.6428254057308896</v>
      </c>
      <c r="G40" s="112"/>
      <c r="H40" s="115">
        <v>88367.15</v>
      </c>
      <c r="I40" s="119"/>
    </row>
    <row r="41" spans="1:9" s="120" customFormat="1" ht="12.75" customHeight="1">
      <c r="A41" s="138">
        <v>10105</v>
      </c>
      <c r="B41" s="253">
        <v>22</v>
      </c>
      <c r="C41" s="243">
        <f t="shared" si="0"/>
        <v>0.29721696838692246</v>
      </c>
      <c r="D41" s="244"/>
      <c r="E41" s="245">
        <v>3003737</v>
      </c>
      <c r="F41" s="243">
        <f t="shared" si="1"/>
        <v>0.7478830423728501</v>
      </c>
      <c r="G41" s="254"/>
      <c r="H41" s="247">
        <v>57961.47</v>
      </c>
      <c r="I41" s="332"/>
    </row>
    <row r="42" spans="1:9" s="120" customFormat="1" ht="12.75" customHeight="1">
      <c r="A42" s="310"/>
      <c r="B42" s="311"/>
      <c r="C42" s="312"/>
      <c r="D42" s="313"/>
      <c r="E42" s="314"/>
      <c r="F42" s="312"/>
      <c r="G42" s="315"/>
      <c r="H42" s="316"/>
      <c r="I42" s="119"/>
    </row>
    <row r="43" spans="1:9" s="120" customFormat="1" ht="12.75" customHeight="1">
      <c r="A43" s="248"/>
      <c r="B43" s="249"/>
      <c r="C43" s="109"/>
      <c r="D43" s="110"/>
      <c r="E43" s="133"/>
      <c r="F43" s="109"/>
      <c r="G43" s="250"/>
      <c r="H43" s="251"/>
      <c r="I43" s="119"/>
    </row>
    <row r="44" spans="1:9" s="120" customFormat="1" ht="12.75" customHeight="1">
      <c r="A44" s="248"/>
      <c r="B44" s="249"/>
      <c r="C44" s="109"/>
      <c r="D44" s="110"/>
      <c r="E44" s="133"/>
      <c r="F44" s="109"/>
      <c r="G44" s="250"/>
      <c r="H44" s="251"/>
      <c r="I44" s="119"/>
    </row>
    <row r="45" spans="1:9" s="120" customFormat="1" ht="12.75" customHeight="1">
      <c r="A45" s="252"/>
      <c r="B45" s="253"/>
      <c r="C45" s="243"/>
      <c r="D45" s="244"/>
      <c r="E45" s="140"/>
      <c r="F45" s="243"/>
      <c r="G45" s="254"/>
      <c r="H45" s="255"/>
      <c r="I45" s="119"/>
    </row>
    <row r="46" spans="1:9" s="120" customFormat="1" ht="32.25" customHeight="1">
      <c r="A46" s="14"/>
      <c r="B46" s="20"/>
      <c r="C46" s="237" t="s">
        <v>40</v>
      </c>
      <c r="D46" s="80"/>
      <c r="E46" s="235" t="s">
        <v>10</v>
      </c>
      <c r="F46" s="237" t="s">
        <v>40</v>
      </c>
      <c r="G46" s="15"/>
      <c r="H46" s="351" t="s">
        <v>112</v>
      </c>
      <c r="I46" s="119"/>
    </row>
    <row r="47" spans="1:9" s="120" customFormat="1" ht="12.75" customHeight="1">
      <c r="A47" s="16" t="s">
        <v>80</v>
      </c>
      <c r="B47" s="7" t="s">
        <v>63</v>
      </c>
      <c r="C47" s="8" t="s">
        <v>9</v>
      </c>
      <c r="D47" s="78"/>
      <c r="E47" s="236" t="s">
        <v>65</v>
      </c>
      <c r="F47" s="8" t="s">
        <v>9</v>
      </c>
      <c r="G47" s="17"/>
      <c r="H47" s="352"/>
      <c r="I47" s="119"/>
    </row>
    <row r="48" spans="1:9" s="120" customFormat="1" ht="12.75" customHeight="1">
      <c r="A48" s="107"/>
      <c r="B48" s="108"/>
      <c r="C48" s="109"/>
      <c r="D48" s="110"/>
      <c r="E48" s="114"/>
      <c r="F48" s="109"/>
      <c r="G48" s="112"/>
      <c r="H48" s="115"/>
      <c r="I48" s="119"/>
    </row>
    <row r="49" spans="1:9" s="120" customFormat="1" ht="12.75" customHeight="1">
      <c r="A49" s="107">
        <v>10106</v>
      </c>
      <c r="B49" s="108">
        <v>21</v>
      </c>
      <c r="C49" s="109">
        <f aca="true" t="shared" si="2" ref="C49:C62">(B49/$B$78)*100</f>
        <v>0.28370710618751693</v>
      </c>
      <c r="D49" s="110"/>
      <c r="E49" s="111">
        <v>978027</v>
      </c>
      <c r="F49" s="109">
        <f aca="true" t="shared" si="3" ref="F49:F62">(E49/$E$78)*100</f>
        <v>0.24351326640208226</v>
      </c>
      <c r="G49" s="112"/>
      <c r="H49" s="113">
        <v>39736.79</v>
      </c>
      <c r="I49" s="119"/>
    </row>
    <row r="50" spans="1:9" s="120" customFormat="1" ht="12.75" customHeight="1">
      <c r="A50" s="107">
        <v>10110</v>
      </c>
      <c r="B50" s="108">
        <v>23</v>
      </c>
      <c r="C50" s="109">
        <f t="shared" si="2"/>
        <v>0.31072683058632805</v>
      </c>
      <c r="D50" s="110"/>
      <c r="E50" s="114">
        <v>790313</v>
      </c>
      <c r="F50" s="109">
        <f t="shared" si="3"/>
        <v>0.19677544700711622</v>
      </c>
      <c r="G50" s="112"/>
      <c r="H50" s="115">
        <v>18915.84</v>
      </c>
      <c r="I50" s="119"/>
    </row>
    <row r="51" spans="1:9" s="120" customFormat="1" ht="12.75" customHeight="1">
      <c r="A51" s="107">
        <v>10111</v>
      </c>
      <c r="B51" s="108">
        <v>19</v>
      </c>
      <c r="C51" s="109">
        <f t="shared" si="2"/>
        <v>0.25668738178870576</v>
      </c>
      <c r="D51" s="110"/>
      <c r="E51" s="114">
        <v>2429494</v>
      </c>
      <c r="F51" s="109">
        <f t="shared" si="3"/>
        <v>0.6049056106265579</v>
      </c>
      <c r="G51" s="112"/>
      <c r="H51" s="115">
        <v>49299.39</v>
      </c>
      <c r="I51" s="119"/>
    </row>
    <row r="52" spans="1:9" s="120" customFormat="1" ht="12.75" customHeight="1">
      <c r="A52" s="107">
        <v>10118</v>
      </c>
      <c r="B52" s="108">
        <v>38</v>
      </c>
      <c r="C52" s="109">
        <f t="shared" si="2"/>
        <v>0.5133747635774115</v>
      </c>
      <c r="D52" s="110"/>
      <c r="E52" s="114">
        <v>3624784</v>
      </c>
      <c r="F52" s="109">
        <f t="shared" si="3"/>
        <v>0.9025139304354638</v>
      </c>
      <c r="G52" s="112"/>
      <c r="H52" s="115">
        <v>30253.57</v>
      </c>
      <c r="I52" s="119"/>
    </row>
    <row r="53" spans="1:9" s="120" customFormat="1" ht="12.75" customHeight="1">
      <c r="A53" s="107">
        <v>10119</v>
      </c>
      <c r="B53" s="108">
        <v>56</v>
      </c>
      <c r="C53" s="109">
        <f t="shared" si="2"/>
        <v>0.7565522831667117</v>
      </c>
      <c r="D53" s="110"/>
      <c r="E53" s="114">
        <v>2006635</v>
      </c>
      <c r="F53" s="109">
        <f t="shared" si="3"/>
        <v>0.49962040242932193</v>
      </c>
      <c r="G53" s="112"/>
      <c r="H53" s="115">
        <v>27524.25</v>
      </c>
      <c r="I53" s="119"/>
    </row>
    <row r="54" spans="1:9" s="120" customFormat="1" ht="12.75" customHeight="1">
      <c r="A54" s="107">
        <v>10121</v>
      </c>
      <c r="B54" s="108">
        <v>14</v>
      </c>
      <c r="C54" s="109">
        <f t="shared" si="2"/>
        <v>0.18913807079167794</v>
      </c>
      <c r="D54" s="110"/>
      <c r="E54" s="114">
        <v>3394733</v>
      </c>
      <c r="F54" s="109">
        <f t="shared" si="3"/>
        <v>0.8452348671283514</v>
      </c>
      <c r="G54" s="112"/>
      <c r="H54" s="115">
        <v>160150.63</v>
      </c>
      <c r="I54" s="119"/>
    </row>
    <row r="55" spans="1:9" s="120" customFormat="1" ht="12.75" customHeight="1">
      <c r="A55" s="107">
        <v>10128</v>
      </c>
      <c r="B55" s="108">
        <v>41</v>
      </c>
      <c r="C55" s="109">
        <f t="shared" si="2"/>
        <v>0.5539043501756282</v>
      </c>
      <c r="D55" s="110"/>
      <c r="E55" s="114">
        <v>764904</v>
      </c>
      <c r="F55" s="109">
        <f t="shared" si="3"/>
        <v>0.19044900756729452</v>
      </c>
      <c r="G55" s="112"/>
      <c r="H55" s="115">
        <v>14824.08</v>
      </c>
      <c r="I55" s="119"/>
    </row>
    <row r="56" spans="1:9" s="120" customFormat="1" ht="12.75" customHeight="1">
      <c r="A56" s="107">
        <v>10151</v>
      </c>
      <c r="B56" s="108">
        <v>18</v>
      </c>
      <c r="C56" s="109">
        <f t="shared" si="2"/>
        <v>0.2431775195893002</v>
      </c>
      <c r="D56" s="110"/>
      <c r="E56" s="114">
        <v>635199</v>
      </c>
      <c r="F56" s="109">
        <f t="shared" si="3"/>
        <v>0.15815451240644304</v>
      </c>
      <c r="G56" s="112"/>
      <c r="H56" s="115">
        <v>27596.4</v>
      </c>
      <c r="I56" s="119"/>
    </row>
    <row r="57" spans="1:9" s="120" customFormat="1" ht="12.75" customHeight="1">
      <c r="A57" s="107">
        <v>10152</v>
      </c>
      <c r="B57" s="108">
        <v>27</v>
      </c>
      <c r="C57" s="109">
        <f t="shared" si="2"/>
        <v>0.3647662793839503</v>
      </c>
      <c r="D57" s="110"/>
      <c r="E57" s="114">
        <v>2022923</v>
      </c>
      <c r="F57" s="109">
        <f t="shared" si="3"/>
        <v>0.5036758570161145</v>
      </c>
      <c r="G57" s="112"/>
      <c r="H57" s="115">
        <v>60279.18</v>
      </c>
      <c r="I57" s="119"/>
    </row>
    <row r="58" spans="1:9" s="120" customFormat="1" ht="12.75" customHeight="1">
      <c r="A58" s="107">
        <v>10153</v>
      </c>
      <c r="B58" s="108">
        <v>21</v>
      </c>
      <c r="C58" s="109">
        <f t="shared" si="2"/>
        <v>0.28370710618751693</v>
      </c>
      <c r="D58" s="110"/>
      <c r="E58" s="114">
        <v>3085353</v>
      </c>
      <c r="F58" s="109">
        <f t="shared" si="3"/>
        <v>0.768204136525335</v>
      </c>
      <c r="G58" s="112"/>
      <c r="H58" s="115">
        <v>88046.09</v>
      </c>
      <c r="I58" s="119"/>
    </row>
    <row r="59" spans="1:9" s="120" customFormat="1" ht="12.75" customHeight="1">
      <c r="A59" s="107">
        <v>10155</v>
      </c>
      <c r="B59" s="108">
        <v>15</v>
      </c>
      <c r="C59" s="109">
        <f t="shared" si="2"/>
        <v>0.2026479329910835</v>
      </c>
      <c r="D59" s="110"/>
      <c r="E59" s="114">
        <v>402685</v>
      </c>
      <c r="F59" s="109">
        <f t="shared" si="3"/>
        <v>0.10026220102422786</v>
      </c>
      <c r="G59" s="112"/>
      <c r="H59" s="115">
        <v>21971.91</v>
      </c>
      <c r="I59" s="119"/>
    </row>
    <row r="60" spans="1:9" s="120" customFormat="1" ht="12.75" customHeight="1">
      <c r="A60" s="107">
        <v>10158</v>
      </c>
      <c r="B60" s="108">
        <v>13</v>
      </c>
      <c r="C60" s="109">
        <f t="shared" si="2"/>
        <v>0.17562820859227238</v>
      </c>
      <c r="D60" s="110"/>
      <c r="E60" s="114">
        <v>972775</v>
      </c>
      <c r="F60" s="109">
        <f t="shared" si="3"/>
        <v>0.24220560140393424</v>
      </c>
      <c r="G60" s="112"/>
      <c r="H60" s="115">
        <v>50157.74</v>
      </c>
      <c r="I60" s="119"/>
    </row>
    <row r="61" spans="1:9" s="120" customFormat="1" ht="12.75" customHeight="1">
      <c r="A61" s="107">
        <v>10165</v>
      </c>
      <c r="B61" s="108">
        <v>39</v>
      </c>
      <c r="C61" s="109">
        <f t="shared" si="2"/>
        <v>0.5268846257768172</v>
      </c>
      <c r="D61" s="110"/>
      <c r="E61" s="114">
        <v>1188781</v>
      </c>
      <c r="F61" s="109">
        <f t="shared" si="3"/>
        <v>0.29598768167620504</v>
      </c>
      <c r="G61" s="112"/>
      <c r="H61" s="115">
        <v>23758.02</v>
      </c>
      <c r="I61" s="119"/>
    </row>
    <row r="62" spans="1:9" s="120" customFormat="1" ht="12.75" customHeight="1">
      <c r="A62" s="107">
        <v>10166</v>
      </c>
      <c r="B62" s="108">
        <v>20</v>
      </c>
      <c r="C62" s="109">
        <f t="shared" si="2"/>
        <v>0.27019724398811135</v>
      </c>
      <c r="D62" s="110"/>
      <c r="E62" s="114">
        <v>3947092</v>
      </c>
      <c r="F62" s="109">
        <f t="shared" si="3"/>
        <v>0.9827635287262292</v>
      </c>
      <c r="G62" s="112"/>
      <c r="H62" s="115">
        <v>81900.39</v>
      </c>
      <c r="I62" s="119"/>
    </row>
    <row r="63" spans="1:9" s="122" customFormat="1" ht="12.75" customHeight="1">
      <c r="A63" s="107">
        <v>10167</v>
      </c>
      <c r="B63" s="108">
        <v>17</v>
      </c>
      <c r="C63" s="109">
        <f aca="true" t="shared" si="4" ref="C63:C72">(B63/$B$78)*100</f>
        <v>0.2296676573898946</v>
      </c>
      <c r="D63" s="110"/>
      <c r="E63" s="116">
        <v>2715028</v>
      </c>
      <c r="F63" s="109">
        <f aca="true" t="shared" si="5" ref="F63:F72">(E63/$E$78)*100</f>
        <v>0.6759990640883254</v>
      </c>
      <c r="G63" s="117"/>
      <c r="H63" s="118">
        <v>100660.6</v>
      </c>
      <c r="I63" s="321"/>
    </row>
    <row r="64" spans="1:9" s="122" customFormat="1" ht="12.75" customHeight="1">
      <c r="A64" s="107">
        <v>10168</v>
      </c>
      <c r="B64" s="108">
        <v>10</v>
      </c>
      <c r="C64" s="109">
        <f t="shared" si="4"/>
        <v>0.13509862199405567</v>
      </c>
      <c r="D64" s="110"/>
      <c r="E64" s="116">
        <v>167354</v>
      </c>
      <c r="F64" s="109">
        <f t="shared" si="5"/>
        <v>0.04166850116147517</v>
      </c>
      <c r="G64" s="117"/>
      <c r="H64" s="118">
        <v>13417.51</v>
      </c>
      <c r="I64" s="321"/>
    </row>
    <row r="65" spans="1:9" s="122" customFormat="1" ht="12.75" customHeight="1">
      <c r="A65" s="107">
        <v>10169</v>
      </c>
      <c r="B65" s="108">
        <v>24</v>
      </c>
      <c r="C65" s="109">
        <f t="shared" si="4"/>
        <v>0.3242366927857336</v>
      </c>
      <c r="D65" s="110"/>
      <c r="E65" s="116">
        <v>1651890</v>
      </c>
      <c r="F65" s="109">
        <f t="shared" si="5"/>
        <v>0.4112945037682351</v>
      </c>
      <c r="G65" s="117"/>
      <c r="H65" s="118">
        <v>33871.77</v>
      </c>
      <c r="I65" s="321"/>
    </row>
    <row r="66" spans="1:9" s="122" customFormat="1" ht="12.75" customHeight="1">
      <c r="A66" s="107">
        <v>10170</v>
      </c>
      <c r="B66" s="108">
        <v>15</v>
      </c>
      <c r="C66" s="109">
        <f t="shared" si="4"/>
        <v>0.2026479329910835</v>
      </c>
      <c r="D66" s="110"/>
      <c r="E66" s="116">
        <v>504368</v>
      </c>
      <c r="F66" s="109">
        <f t="shared" si="5"/>
        <v>0.12557966104073348</v>
      </c>
      <c r="G66" s="117"/>
      <c r="H66" s="118">
        <v>25941.51</v>
      </c>
      <c r="I66" s="321"/>
    </row>
    <row r="67" spans="1:9" s="122" customFormat="1" ht="12.75" customHeight="1">
      <c r="A67" s="107">
        <v>10171</v>
      </c>
      <c r="B67" s="108">
        <v>16</v>
      </c>
      <c r="C67" s="109">
        <f t="shared" si="4"/>
        <v>0.21615779519048905</v>
      </c>
      <c r="D67" s="110"/>
      <c r="E67" s="116">
        <v>819398</v>
      </c>
      <c r="F67" s="109">
        <f t="shared" si="5"/>
        <v>0.20401715235196313</v>
      </c>
      <c r="G67" s="117"/>
      <c r="H67" s="118">
        <v>35234.83</v>
      </c>
      <c r="I67" s="321"/>
    </row>
    <row r="68" spans="1:9" s="122" customFormat="1" ht="12.75" customHeight="1">
      <c r="A68" s="107">
        <v>10172</v>
      </c>
      <c r="B68" s="108">
        <v>17</v>
      </c>
      <c r="C68" s="109">
        <f t="shared" si="4"/>
        <v>0.2296676573898946</v>
      </c>
      <c r="D68" s="110"/>
      <c r="E68" s="116">
        <v>2147338</v>
      </c>
      <c r="F68" s="109">
        <f t="shared" si="5"/>
        <v>0.5346532257793645</v>
      </c>
      <c r="G68" s="117"/>
      <c r="H68" s="118">
        <v>74326.88</v>
      </c>
      <c r="I68" s="321"/>
    </row>
    <row r="69" spans="1:9" s="122" customFormat="1" ht="12.75" customHeight="1">
      <c r="A69" s="107">
        <v>10173</v>
      </c>
      <c r="B69" s="108">
        <v>14</v>
      </c>
      <c r="C69" s="109">
        <f t="shared" si="4"/>
        <v>0.18913807079167794</v>
      </c>
      <c r="D69" s="110"/>
      <c r="E69" s="116">
        <v>1171738</v>
      </c>
      <c r="F69" s="109">
        <f t="shared" si="5"/>
        <v>0.2917442440213236</v>
      </c>
      <c r="G69" s="117"/>
      <c r="H69" s="118">
        <v>28429.65</v>
      </c>
      <c r="I69" s="321"/>
    </row>
    <row r="70" spans="1:9" s="122" customFormat="1" ht="12.75" customHeight="1">
      <c r="A70" s="107">
        <v>10174</v>
      </c>
      <c r="B70" s="108">
        <v>18</v>
      </c>
      <c r="C70" s="109">
        <f t="shared" si="4"/>
        <v>0.2431775195893002</v>
      </c>
      <c r="D70" s="110"/>
      <c r="E70" s="116">
        <v>827829</v>
      </c>
      <c r="F70" s="109">
        <f t="shared" si="5"/>
        <v>0.20611633810965277</v>
      </c>
      <c r="G70" s="117"/>
      <c r="H70" s="118">
        <v>33796.51</v>
      </c>
      <c r="I70" s="321"/>
    </row>
    <row r="71" spans="1:9" s="122" customFormat="1" ht="12.75" customHeight="1">
      <c r="A71" s="107">
        <v>10175</v>
      </c>
      <c r="B71" s="108">
        <v>21</v>
      </c>
      <c r="C71" s="109">
        <f t="shared" si="4"/>
        <v>0.28370710618751693</v>
      </c>
      <c r="D71" s="110"/>
      <c r="E71" s="116">
        <v>522339</v>
      </c>
      <c r="F71" s="109">
        <f t="shared" si="5"/>
        <v>0.13005415602963646</v>
      </c>
      <c r="G71" s="117"/>
      <c r="H71" s="118">
        <v>27528.07</v>
      </c>
      <c r="I71" s="321"/>
    </row>
    <row r="72" spans="1:9" s="122" customFormat="1" ht="12.75" customHeight="1">
      <c r="A72" s="107">
        <v>10176</v>
      </c>
      <c r="B72" s="108">
        <v>16</v>
      </c>
      <c r="C72" s="109">
        <f t="shared" si="4"/>
        <v>0.21615779519048905</v>
      </c>
      <c r="D72" s="110"/>
      <c r="E72" s="116">
        <v>579078</v>
      </c>
      <c r="F72" s="109">
        <f t="shared" si="5"/>
        <v>0.14418127033464823</v>
      </c>
      <c r="G72" s="117"/>
      <c r="H72" s="118">
        <v>27099.19</v>
      </c>
      <c r="I72" s="321"/>
    </row>
    <row r="73" spans="1:9" s="120" customFormat="1" ht="12.75" customHeight="1">
      <c r="A73" s="107">
        <v>10271</v>
      </c>
      <c r="B73" s="108">
        <v>14</v>
      </c>
      <c r="C73" s="109">
        <f>(B73/$B$78)*100</f>
        <v>0.18913807079167794</v>
      </c>
      <c r="D73" s="110"/>
      <c r="E73" s="114">
        <v>700892</v>
      </c>
      <c r="F73" s="109">
        <f>(E73/$E$78)*100</f>
        <v>0.17451103120372777</v>
      </c>
      <c r="G73" s="112"/>
      <c r="H73" s="115">
        <v>24862.75</v>
      </c>
      <c r="I73" s="119"/>
    </row>
    <row r="74" spans="1:9" s="120" customFormat="1" ht="12.75" customHeight="1">
      <c r="A74" s="107">
        <v>10279</v>
      </c>
      <c r="B74" s="108">
        <v>13</v>
      </c>
      <c r="C74" s="109">
        <f>(B74/$B$78)*100</f>
        <v>0.17562820859227238</v>
      </c>
      <c r="D74" s="110"/>
      <c r="E74" s="114">
        <v>352329</v>
      </c>
      <c r="F74" s="109">
        <f>(E74/$E$78)*100</f>
        <v>0.08772435284320294</v>
      </c>
      <c r="G74" s="112"/>
      <c r="H74" s="115">
        <v>22997.4</v>
      </c>
      <c r="I74" s="119"/>
    </row>
    <row r="75" spans="1:9" s="120" customFormat="1" ht="12.75" customHeight="1">
      <c r="A75" s="107">
        <v>10281</v>
      </c>
      <c r="B75" s="108">
        <v>31</v>
      </c>
      <c r="C75" s="109">
        <f>(B75/$B$78)*100</f>
        <v>0.4188057281815726</v>
      </c>
      <c r="D75" s="110"/>
      <c r="E75" s="114">
        <v>4720791</v>
      </c>
      <c r="F75" s="109">
        <f>(E75/$E$78)*100</f>
        <v>1.1754023522986097</v>
      </c>
      <c r="G75" s="112"/>
      <c r="H75" s="115">
        <v>51940.75</v>
      </c>
      <c r="I75" s="119"/>
    </row>
    <row r="76" spans="1:9" s="120" customFormat="1" ht="12.75" customHeight="1">
      <c r="A76" s="107" t="s">
        <v>166</v>
      </c>
      <c r="B76" s="108">
        <v>382</v>
      </c>
      <c r="C76" s="109">
        <f>(B76/$B$78)*100</f>
        <v>5.160767360172926</v>
      </c>
      <c r="D76" s="110"/>
      <c r="E76" s="114">
        <v>33942524</v>
      </c>
      <c r="F76" s="109">
        <f>(E76/$E$78)*100</f>
        <v>8.451152053236845</v>
      </c>
      <c r="G76" s="112"/>
      <c r="H76" s="115">
        <v>29056.78</v>
      </c>
      <c r="I76" s="119"/>
    </row>
    <row r="77" spans="1:9" s="21" customFormat="1" ht="12.75" customHeight="1">
      <c r="A77" s="30"/>
      <c r="B77" s="31"/>
      <c r="C77" s="32"/>
      <c r="D77" s="33"/>
      <c r="E77" s="37"/>
      <c r="F77" s="32"/>
      <c r="G77" s="35"/>
      <c r="H77" s="38"/>
      <c r="I77" s="82"/>
    </row>
    <row r="78" spans="1:9" ht="12.75" customHeight="1">
      <c r="A78" s="86" t="s">
        <v>0</v>
      </c>
      <c r="B78" s="87">
        <f>SUM(B11:B77)</f>
        <v>7402</v>
      </c>
      <c r="C78" s="88">
        <f>SUM(C11:C77)</f>
        <v>100</v>
      </c>
      <c r="D78" s="89" t="s">
        <v>11</v>
      </c>
      <c r="E78" s="90">
        <f>SUM(E11:E77)</f>
        <v>401631917</v>
      </c>
      <c r="F78" s="88">
        <f>SUM(F11:F77)</f>
        <v>99.99999999999997</v>
      </c>
      <c r="G78" s="91" t="s">
        <v>11</v>
      </c>
      <c r="H78" s="93">
        <v>23300.13</v>
      </c>
      <c r="I78" s="82"/>
    </row>
    <row r="79" spans="1:7" ht="15">
      <c r="A79" s="22"/>
      <c r="B79" s="23"/>
      <c r="C79" s="24"/>
      <c r="D79" s="25"/>
      <c r="E79" s="26"/>
      <c r="F79" s="24"/>
      <c r="G79" s="27"/>
    </row>
    <row r="80" spans="1:8" ht="12" customHeight="1">
      <c r="A80" s="350"/>
      <c r="B80" s="350"/>
      <c r="C80" s="350"/>
      <c r="D80" s="350"/>
      <c r="E80" s="350"/>
      <c r="F80" s="350"/>
      <c r="G80" s="350"/>
      <c r="H80" s="350"/>
    </row>
    <row r="82" ht="15">
      <c r="A82" s="102"/>
    </row>
  </sheetData>
  <sheetProtection/>
  <mergeCells count="9">
    <mergeCell ref="A80:H80"/>
    <mergeCell ref="A6:H6"/>
    <mergeCell ref="A7:H7"/>
    <mergeCell ref="H8:H9"/>
    <mergeCell ref="H46:H47"/>
    <mergeCell ref="A1:H1"/>
    <mergeCell ref="A2:H2"/>
    <mergeCell ref="A4:H4"/>
    <mergeCell ref="A5:H5"/>
  </mergeCells>
  <printOptions horizontalCentered="1"/>
  <pageMargins left="0.7" right="0.7" top="0.75" bottom="0.75" header="0.3" footer="0.3"/>
  <pageSetup fitToHeight="2" orientation="portrait" r:id="rId1"/>
  <rowBreaks count="1" manualBreakCount="1">
    <brk id="4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FF"/>
  </sheetPr>
  <dimension ref="A1:I28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2.421875" style="1" customWidth="1"/>
    <col min="2" max="2" width="11.8515625" style="5" customWidth="1"/>
    <col min="3" max="3" width="11.00390625" style="5" customWidth="1"/>
    <col min="4" max="4" width="2.140625" style="5" customWidth="1"/>
    <col min="5" max="5" width="14.7109375" style="5" customWidth="1"/>
    <col min="6" max="6" width="11.00390625" style="5" customWidth="1"/>
    <col min="7" max="7" width="2.7109375" style="1" customWidth="1"/>
    <col min="8" max="9" width="14.574218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99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99"/>
    </row>
    <row r="3" spans="1:9" ht="18">
      <c r="A3" s="99"/>
      <c r="B3" s="99"/>
      <c r="C3" s="99"/>
      <c r="D3" s="99"/>
      <c r="E3" s="99"/>
      <c r="F3" s="99"/>
      <c r="G3" s="99"/>
      <c r="H3" s="99"/>
      <c r="I3" s="99"/>
    </row>
    <row r="4" spans="1:9" ht="18">
      <c r="A4" s="343" t="s">
        <v>83</v>
      </c>
      <c r="B4" s="343"/>
      <c r="C4" s="343"/>
      <c r="D4" s="343"/>
      <c r="E4" s="343"/>
      <c r="F4" s="343"/>
      <c r="G4" s="343"/>
      <c r="H4" s="343"/>
      <c r="I4" s="99"/>
    </row>
    <row r="5" spans="1:9" ht="18">
      <c r="A5" s="343" t="s">
        <v>87</v>
      </c>
      <c r="B5" s="343"/>
      <c r="C5" s="343"/>
      <c r="D5" s="343"/>
      <c r="E5" s="343"/>
      <c r="F5" s="343"/>
      <c r="G5" s="343"/>
      <c r="H5" s="343"/>
      <c r="I5" s="99"/>
    </row>
    <row r="6" spans="1:9" ht="18">
      <c r="A6" s="343" t="s">
        <v>88</v>
      </c>
      <c r="B6" s="343"/>
      <c r="C6" s="343"/>
      <c r="D6" s="343"/>
      <c r="E6" s="343"/>
      <c r="F6" s="343"/>
      <c r="G6" s="343"/>
      <c r="H6" s="343"/>
      <c r="I6" s="100"/>
    </row>
    <row r="7" spans="1:9" ht="15" customHeight="1">
      <c r="A7" s="29"/>
      <c r="B7" s="13"/>
      <c r="C7" s="13"/>
      <c r="D7" s="13"/>
      <c r="E7" s="13"/>
      <c r="F7" s="13"/>
      <c r="G7" s="57"/>
      <c r="I7" s="101"/>
    </row>
    <row r="8" spans="1:9" ht="30.75" customHeight="1">
      <c r="A8" s="353" t="s">
        <v>89</v>
      </c>
      <c r="B8" s="20"/>
      <c r="C8" s="237" t="s">
        <v>40</v>
      </c>
      <c r="D8" s="238"/>
      <c r="E8" s="235" t="s">
        <v>10</v>
      </c>
      <c r="F8" s="237" t="s">
        <v>40</v>
      </c>
      <c r="G8" s="15"/>
      <c r="H8" s="339" t="s">
        <v>112</v>
      </c>
      <c r="I8" s="101"/>
    </row>
    <row r="9" spans="1:9" ht="15" customHeight="1">
      <c r="A9" s="354"/>
      <c r="B9" s="7" t="s">
        <v>61</v>
      </c>
      <c r="C9" s="8" t="s">
        <v>9</v>
      </c>
      <c r="D9" s="78"/>
      <c r="E9" s="236" t="s">
        <v>65</v>
      </c>
      <c r="F9" s="8" t="s">
        <v>9</v>
      </c>
      <c r="G9" s="77"/>
      <c r="H9" s="340"/>
      <c r="I9" s="101"/>
    </row>
    <row r="10" spans="1:9" ht="14.25" customHeight="1">
      <c r="A10" s="18"/>
      <c r="B10" s="31"/>
      <c r="C10" s="32"/>
      <c r="D10" s="33"/>
      <c r="E10" s="34"/>
      <c r="F10" s="32"/>
      <c r="G10" s="35"/>
      <c r="H10" s="36"/>
      <c r="I10" s="101"/>
    </row>
    <row r="11" spans="1:9" ht="19.5" customHeight="1">
      <c r="A11" s="30">
        <v>1</v>
      </c>
      <c r="B11" s="31">
        <v>7402</v>
      </c>
      <c r="C11" s="32">
        <f aca="true" t="shared" si="0" ref="C11:C22">(B11/$B$24)*100</f>
        <v>85.79044969865554</v>
      </c>
      <c r="D11" s="33" t="s">
        <v>11</v>
      </c>
      <c r="E11" s="34">
        <v>401631916</v>
      </c>
      <c r="F11" s="32">
        <f aca="true" t="shared" si="1" ref="F11:F22">(E11/$E$24)*100</f>
        <v>46.47947909078536</v>
      </c>
      <c r="G11" s="35" t="s">
        <v>11</v>
      </c>
      <c r="H11" s="36">
        <v>23300.13</v>
      </c>
      <c r="I11" s="82"/>
    </row>
    <row r="12" spans="1:9" s="21" customFormat="1" ht="19.5" customHeight="1">
      <c r="A12" s="30">
        <v>2</v>
      </c>
      <c r="B12" s="31">
        <v>714</v>
      </c>
      <c r="C12" s="32">
        <f t="shared" si="0"/>
        <v>8.275382475660638</v>
      </c>
      <c r="D12" s="33"/>
      <c r="E12" s="37">
        <v>130855112</v>
      </c>
      <c r="F12" s="32">
        <f t="shared" si="1"/>
        <v>15.143411665835782</v>
      </c>
      <c r="G12" s="35"/>
      <c r="H12" s="38">
        <v>63533.77</v>
      </c>
      <c r="I12" s="82"/>
    </row>
    <row r="13" spans="1:9" s="21" customFormat="1" ht="19.5" customHeight="1">
      <c r="A13" s="30">
        <v>3</v>
      </c>
      <c r="B13" s="31">
        <v>204</v>
      </c>
      <c r="C13" s="32">
        <f t="shared" si="0"/>
        <v>2.364394993045897</v>
      </c>
      <c r="D13" s="33"/>
      <c r="E13" s="37">
        <v>73954549</v>
      </c>
      <c r="F13" s="32">
        <f t="shared" si="1"/>
        <v>8.558505380120145</v>
      </c>
      <c r="G13" s="35"/>
      <c r="H13" s="38">
        <v>145629.34</v>
      </c>
      <c r="I13" s="82"/>
    </row>
    <row r="14" spans="1:9" s="21" customFormat="1" ht="19.5" customHeight="1">
      <c r="A14" s="30">
        <v>4</v>
      </c>
      <c r="B14" s="31">
        <v>92</v>
      </c>
      <c r="C14" s="32">
        <f t="shared" si="0"/>
        <v>1.0662957811775615</v>
      </c>
      <c r="D14" s="33"/>
      <c r="E14" s="37">
        <v>43101659</v>
      </c>
      <c r="F14" s="32">
        <f t="shared" si="1"/>
        <v>4.98800662611848</v>
      </c>
      <c r="G14" s="35"/>
      <c r="H14" s="38">
        <v>197865.27</v>
      </c>
      <c r="I14" s="82"/>
    </row>
    <row r="15" spans="1:9" s="68" customFormat="1" ht="19.5" customHeight="1">
      <c r="A15" s="30">
        <v>5</v>
      </c>
      <c r="B15" s="31">
        <v>54</v>
      </c>
      <c r="C15" s="32">
        <f t="shared" si="0"/>
        <v>0.6258692628650904</v>
      </c>
      <c r="D15" s="33"/>
      <c r="E15" s="52">
        <v>33220210</v>
      </c>
      <c r="F15" s="32">
        <f t="shared" si="1"/>
        <v>3.844460548515021</v>
      </c>
      <c r="G15" s="53"/>
      <c r="H15" s="54">
        <v>422257.08</v>
      </c>
      <c r="I15" s="259"/>
    </row>
    <row r="16" spans="1:9" s="21" customFormat="1" ht="19.5" customHeight="1">
      <c r="A16" s="30">
        <v>6</v>
      </c>
      <c r="B16" s="31">
        <v>27</v>
      </c>
      <c r="C16" s="32">
        <f t="shared" si="0"/>
        <v>0.3129346314325452</v>
      </c>
      <c r="D16" s="33"/>
      <c r="E16" s="37">
        <v>16034278</v>
      </c>
      <c r="F16" s="32">
        <f t="shared" si="1"/>
        <v>1.855591797731632</v>
      </c>
      <c r="G16" s="35"/>
      <c r="H16" s="38">
        <v>256662.19</v>
      </c>
      <c r="I16" s="82"/>
    </row>
    <row r="17" spans="1:9" s="21" customFormat="1" ht="19.5" customHeight="1">
      <c r="A17" s="30">
        <v>7</v>
      </c>
      <c r="B17" s="31">
        <v>30</v>
      </c>
      <c r="C17" s="32">
        <f t="shared" si="0"/>
        <v>0.34770514603616137</v>
      </c>
      <c r="D17" s="33"/>
      <c r="E17" s="37">
        <v>19909997</v>
      </c>
      <c r="F17" s="32">
        <f t="shared" si="1"/>
        <v>2.3041154161142394</v>
      </c>
      <c r="G17" s="35"/>
      <c r="H17" s="38">
        <v>573123.11</v>
      </c>
      <c r="I17" s="82"/>
    </row>
    <row r="18" spans="1:9" s="21" customFormat="1" ht="19.5" customHeight="1">
      <c r="A18" s="30">
        <v>8</v>
      </c>
      <c r="B18" s="31">
        <v>21</v>
      </c>
      <c r="C18" s="32">
        <f t="shared" si="0"/>
        <v>0.24339360222531292</v>
      </c>
      <c r="D18" s="33"/>
      <c r="E18" s="37">
        <v>15480675</v>
      </c>
      <c r="F18" s="32">
        <f t="shared" si="1"/>
        <v>1.7915252282235055</v>
      </c>
      <c r="G18" s="35"/>
      <c r="H18" s="38">
        <v>480984.11</v>
      </c>
      <c r="I18" s="82"/>
    </row>
    <row r="19" spans="1:9" s="21" customFormat="1" ht="19.5" customHeight="1">
      <c r="A19" s="30">
        <v>9</v>
      </c>
      <c r="B19" s="31">
        <v>12</v>
      </c>
      <c r="C19" s="32">
        <f t="shared" si="0"/>
        <v>0.13908205841446453</v>
      </c>
      <c r="D19" s="33"/>
      <c r="E19" s="37">
        <v>7075207</v>
      </c>
      <c r="F19" s="32">
        <f t="shared" si="1"/>
        <v>0.8187893509426135</v>
      </c>
      <c r="G19" s="35"/>
      <c r="H19" s="38">
        <v>515452.3</v>
      </c>
      <c r="I19" s="82"/>
    </row>
    <row r="20" spans="1:9" s="21" customFormat="1" ht="19.5" customHeight="1">
      <c r="A20" s="257" t="s">
        <v>168</v>
      </c>
      <c r="B20" s="31">
        <v>36</v>
      </c>
      <c r="C20" s="32">
        <f t="shared" si="0"/>
        <v>0.4172461752433936</v>
      </c>
      <c r="D20" s="33"/>
      <c r="E20" s="37">
        <v>37172800</v>
      </c>
      <c r="F20" s="32">
        <f t="shared" si="1"/>
        <v>4.301880183112605</v>
      </c>
      <c r="G20" s="35"/>
      <c r="H20" s="38">
        <v>557654.44</v>
      </c>
      <c r="I20" s="82"/>
    </row>
    <row r="21" spans="1:9" s="21" customFormat="1" ht="19.5" customHeight="1">
      <c r="A21" s="30" t="s">
        <v>85</v>
      </c>
      <c r="B21" s="31">
        <v>11</v>
      </c>
      <c r="C21" s="32">
        <f t="shared" si="0"/>
        <v>0.12749188687992583</v>
      </c>
      <c r="D21" s="33"/>
      <c r="E21" s="37">
        <v>7689853</v>
      </c>
      <c r="F21" s="32">
        <f t="shared" si="1"/>
        <v>0.889920216710848</v>
      </c>
      <c r="G21" s="35"/>
      <c r="H21" s="38">
        <v>339226.47</v>
      </c>
      <c r="I21" s="82"/>
    </row>
    <row r="22" spans="1:9" s="21" customFormat="1" ht="19.5" customHeight="1">
      <c r="A22" s="30" t="s">
        <v>86</v>
      </c>
      <c r="B22" s="31">
        <v>25</v>
      </c>
      <c r="C22" s="32">
        <f t="shared" si="0"/>
        <v>0.2897542883634678</v>
      </c>
      <c r="D22" s="33"/>
      <c r="E22" s="37">
        <v>77979633</v>
      </c>
      <c r="F22" s="32">
        <f t="shared" si="1"/>
        <v>9.024314495789763</v>
      </c>
      <c r="G22" s="35"/>
      <c r="H22" s="38">
        <v>1763830.33</v>
      </c>
      <c r="I22" s="82"/>
    </row>
    <row r="23" spans="1:9" s="21" customFormat="1" ht="9" customHeight="1">
      <c r="A23" s="30"/>
      <c r="B23" s="31"/>
      <c r="C23" s="33"/>
      <c r="D23" s="33"/>
      <c r="E23" s="85"/>
      <c r="F23" s="33"/>
      <c r="G23" s="35"/>
      <c r="H23" s="92"/>
      <c r="I23" s="82"/>
    </row>
    <row r="24" spans="1:9" ht="19.5" customHeight="1">
      <c r="A24" s="86" t="s">
        <v>0</v>
      </c>
      <c r="B24" s="87">
        <f>SUM(B11:B22)</f>
        <v>8628</v>
      </c>
      <c r="C24" s="88">
        <f>SUM(C11:C22)</f>
        <v>99.99999999999997</v>
      </c>
      <c r="D24" s="89" t="s">
        <v>11</v>
      </c>
      <c r="E24" s="90">
        <f>SUM(E11:E22)</f>
        <v>864105889</v>
      </c>
      <c r="F24" s="88">
        <f>SUM(F11:F22)</f>
        <v>99.99999999999999</v>
      </c>
      <c r="G24" s="91" t="s">
        <v>11</v>
      </c>
      <c r="H24" s="93">
        <v>26882.08</v>
      </c>
      <c r="I24" s="82"/>
    </row>
    <row r="25" spans="1:7" ht="15">
      <c r="A25" s="22"/>
      <c r="B25" s="23"/>
      <c r="C25" s="24"/>
      <c r="D25" s="25"/>
      <c r="E25" s="26"/>
      <c r="F25" s="24"/>
      <c r="G25" s="27"/>
    </row>
    <row r="26" spans="1:8" ht="12" customHeight="1">
      <c r="A26" s="350"/>
      <c r="B26" s="350"/>
      <c r="C26" s="350"/>
      <c r="D26" s="350"/>
      <c r="E26" s="350"/>
      <c r="F26" s="350"/>
      <c r="G26" s="350"/>
      <c r="H26" s="350"/>
    </row>
    <row r="28" ht="15">
      <c r="A28" s="102"/>
    </row>
  </sheetData>
  <sheetProtection/>
  <mergeCells count="8">
    <mergeCell ref="A26:H26"/>
    <mergeCell ref="A6:H6"/>
    <mergeCell ref="A1:H1"/>
    <mergeCell ref="A2:H2"/>
    <mergeCell ref="A4:H4"/>
    <mergeCell ref="A5:H5"/>
    <mergeCell ref="A8:A9"/>
    <mergeCell ref="H8:H9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22.140625" style="191" customWidth="1"/>
    <col min="2" max="2" width="11.7109375" style="165" customWidth="1"/>
    <col min="3" max="3" width="6.7109375" style="165" customWidth="1"/>
    <col min="4" max="4" width="2.57421875" style="165" customWidth="1"/>
    <col min="5" max="5" width="11.7109375" style="165" customWidth="1"/>
    <col min="6" max="6" width="6.7109375" style="165" customWidth="1"/>
    <col min="7" max="7" width="2.57421875" style="165" customWidth="1"/>
    <col min="8" max="8" width="14.7109375" style="165" customWidth="1"/>
    <col min="9" max="9" width="6.7109375" style="165" customWidth="1"/>
    <col min="10" max="10" width="2.57421875" style="165" customWidth="1"/>
    <col min="11" max="12" width="15.00390625" style="165" customWidth="1"/>
    <col min="13" max="16384" width="9.140625" style="165" customWidth="1"/>
  </cols>
  <sheetData>
    <row r="1" spans="1:12" ht="18">
      <c r="A1" s="337" t="s">
        <v>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8">
      <c r="A2" s="337" t="s">
        <v>195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8" ht="15">
      <c r="A3" s="123"/>
      <c r="B3" s="123"/>
      <c r="C3" s="123"/>
      <c r="D3" s="123"/>
      <c r="E3" s="123"/>
      <c r="F3" s="123"/>
      <c r="G3" s="55"/>
      <c r="H3" s="55"/>
    </row>
    <row r="4" spans="1:12" ht="18">
      <c r="A4" s="337" t="s">
        <v>84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</row>
    <row r="5" spans="1:12" ht="18">
      <c r="A5" s="337" t="s">
        <v>92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2" ht="18">
      <c r="A6" s="337" t="s">
        <v>90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166"/>
      <c r="B8" s="348" t="s">
        <v>160</v>
      </c>
      <c r="C8" s="355"/>
      <c r="D8" s="355"/>
      <c r="E8" s="355"/>
      <c r="F8" s="355"/>
      <c r="G8" s="355"/>
      <c r="H8" s="355"/>
      <c r="I8" s="355"/>
      <c r="J8" s="355"/>
      <c r="K8" s="355"/>
      <c r="L8" s="349"/>
    </row>
    <row r="9" spans="1:12" ht="46.5" customHeight="1">
      <c r="A9" s="86" t="s">
        <v>64</v>
      </c>
      <c r="B9" s="146" t="s">
        <v>61</v>
      </c>
      <c r="C9" s="167" t="s">
        <v>58</v>
      </c>
      <c r="D9" s="168"/>
      <c r="E9" s="146" t="s">
        <v>63</v>
      </c>
      <c r="F9" s="167" t="s">
        <v>58</v>
      </c>
      <c r="G9" s="169"/>
      <c r="H9" s="167" t="s">
        <v>142</v>
      </c>
      <c r="I9" s="167" t="s">
        <v>58</v>
      </c>
      <c r="J9" s="170"/>
      <c r="K9" s="171" t="s">
        <v>112</v>
      </c>
      <c r="L9" s="171" t="s">
        <v>156</v>
      </c>
    </row>
    <row r="10" spans="1:12" ht="15">
      <c r="A10" s="30"/>
      <c r="B10" s="148"/>
      <c r="C10" s="157"/>
      <c r="D10" s="157"/>
      <c r="E10" s="148"/>
      <c r="F10" s="157"/>
      <c r="G10" s="149"/>
      <c r="H10" s="157"/>
      <c r="I10" s="157"/>
      <c r="J10" s="149"/>
      <c r="K10" s="172"/>
      <c r="L10" s="172"/>
    </row>
    <row r="11" spans="1:12" ht="16.5">
      <c r="A11" s="150" t="s">
        <v>72</v>
      </c>
      <c r="B11" s="151">
        <v>1423</v>
      </c>
      <c r="C11" s="173">
        <f>(B11/B$19)*100</f>
        <v>19.224533909754122</v>
      </c>
      <c r="D11" s="174" t="s">
        <v>11</v>
      </c>
      <c r="E11" s="151">
        <v>1423</v>
      </c>
      <c r="F11" s="173">
        <f>(E11/E$19)*100</f>
        <v>19.224533909754122</v>
      </c>
      <c r="G11" s="175" t="s">
        <v>11</v>
      </c>
      <c r="H11" s="158">
        <v>98489314</v>
      </c>
      <c r="I11" s="173">
        <f>(H11/H$19)*100</f>
        <v>24.52228279717263</v>
      </c>
      <c r="J11" s="187" t="s">
        <v>11</v>
      </c>
      <c r="K11" s="176">
        <v>31551.24</v>
      </c>
      <c r="L11" s="176">
        <v>31551.24</v>
      </c>
    </row>
    <row r="12" spans="1:12" ht="15">
      <c r="A12" s="30" t="s">
        <v>73</v>
      </c>
      <c r="B12" s="160">
        <v>313</v>
      </c>
      <c r="C12" s="173">
        <f aca="true" t="shared" si="0" ref="C12:C17">(B12/B$19)*100</f>
        <v>4.2285868684139425</v>
      </c>
      <c r="D12" s="174"/>
      <c r="E12" s="160">
        <v>313</v>
      </c>
      <c r="F12" s="173">
        <f aca="true" t="shared" si="1" ref="F12:F17">(E12/E$19)*100</f>
        <v>4.2285868684139425</v>
      </c>
      <c r="G12" s="175"/>
      <c r="H12" s="159">
        <v>35074847</v>
      </c>
      <c r="I12" s="173">
        <f aca="true" t="shared" si="2" ref="I12:I17">(H12/H$19)*100</f>
        <v>8.733082628655145</v>
      </c>
      <c r="J12" s="175"/>
      <c r="K12" s="188">
        <v>25136.22</v>
      </c>
      <c r="L12" s="188">
        <v>25136.22</v>
      </c>
    </row>
    <row r="13" spans="1:12" ht="15">
      <c r="A13" s="30" t="s">
        <v>74</v>
      </c>
      <c r="B13" s="151">
        <v>3514</v>
      </c>
      <c r="C13" s="173">
        <f t="shared" si="0"/>
        <v>47.47365576871116</v>
      </c>
      <c r="D13" s="174"/>
      <c r="E13" s="151">
        <v>3514</v>
      </c>
      <c r="F13" s="173">
        <f t="shared" si="1"/>
        <v>47.47365576871116</v>
      </c>
      <c r="G13" s="175"/>
      <c r="H13" s="159">
        <v>182272581</v>
      </c>
      <c r="I13" s="173">
        <f t="shared" si="2"/>
        <v>45.38299228536158</v>
      </c>
      <c r="J13" s="175"/>
      <c r="K13" s="188">
        <v>22078.53</v>
      </c>
      <c r="L13" s="188">
        <v>22078.53</v>
      </c>
    </row>
    <row r="14" spans="1:12" ht="15">
      <c r="A14" s="30" t="s">
        <v>75</v>
      </c>
      <c r="B14" s="160">
        <v>423</v>
      </c>
      <c r="C14" s="173">
        <f t="shared" si="0"/>
        <v>5.714671710348554</v>
      </c>
      <c r="D14" s="174"/>
      <c r="E14" s="160">
        <v>423</v>
      </c>
      <c r="F14" s="173">
        <f t="shared" si="1"/>
        <v>5.714671710348554</v>
      </c>
      <c r="G14" s="175"/>
      <c r="H14" s="159">
        <v>24378678</v>
      </c>
      <c r="I14" s="173">
        <f t="shared" si="2"/>
        <v>6.069905575108492</v>
      </c>
      <c r="J14" s="175"/>
      <c r="K14" s="188">
        <v>27393.13</v>
      </c>
      <c r="L14" s="188">
        <v>27393.13</v>
      </c>
    </row>
    <row r="15" spans="1:12" ht="15">
      <c r="A15" s="30" t="s">
        <v>76</v>
      </c>
      <c r="B15" s="151">
        <v>1241</v>
      </c>
      <c r="C15" s="173">
        <f t="shared" si="0"/>
        <v>16.76573898946231</v>
      </c>
      <c r="D15" s="174"/>
      <c r="E15" s="151">
        <v>1241</v>
      </c>
      <c r="F15" s="173">
        <f t="shared" si="1"/>
        <v>16.76573898946231</v>
      </c>
      <c r="G15" s="175"/>
      <c r="H15" s="159">
        <v>41541510</v>
      </c>
      <c r="I15" s="173">
        <f t="shared" si="2"/>
        <v>10.343179525461766</v>
      </c>
      <c r="J15" s="175"/>
      <c r="K15" s="188">
        <v>18952.83</v>
      </c>
      <c r="L15" s="188">
        <v>18952.83</v>
      </c>
    </row>
    <row r="16" spans="1:12" ht="15">
      <c r="A16" s="30" t="s">
        <v>77</v>
      </c>
      <c r="B16" s="160">
        <v>242</v>
      </c>
      <c r="C16" s="173">
        <f t="shared" si="0"/>
        <v>3.2693866522561468</v>
      </c>
      <c r="D16" s="174"/>
      <c r="E16" s="160">
        <v>242</v>
      </c>
      <c r="F16" s="173">
        <f t="shared" si="1"/>
        <v>3.2693866522561468</v>
      </c>
      <c r="G16" s="175"/>
      <c r="H16" s="159">
        <v>13565860</v>
      </c>
      <c r="I16" s="173">
        <f t="shared" si="2"/>
        <v>3.377684763921214</v>
      </c>
      <c r="J16" s="175"/>
      <c r="K16" s="188">
        <v>24564.7</v>
      </c>
      <c r="L16" s="188">
        <v>24564.7</v>
      </c>
    </row>
    <row r="17" spans="1:12" ht="15">
      <c r="A17" s="30" t="s">
        <v>78</v>
      </c>
      <c r="B17" s="160">
        <v>246</v>
      </c>
      <c r="C17" s="173">
        <f t="shared" si="0"/>
        <v>3.323426101053769</v>
      </c>
      <c r="D17" s="174"/>
      <c r="E17" s="160">
        <v>246</v>
      </c>
      <c r="F17" s="173">
        <f t="shared" si="1"/>
        <v>3.323426101053769</v>
      </c>
      <c r="G17" s="175"/>
      <c r="H17" s="159">
        <v>6309125</v>
      </c>
      <c r="I17" s="173">
        <f t="shared" si="2"/>
        <v>1.5708724243191678</v>
      </c>
      <c r="J17" s="175"/>
      <c r="K17" s="188">
        <v>19581.51</v>
      </c>
      <c r="L17" s="188">
        <v>19581.51</v>
      </c>
    </row>
    <row r="18" spans="1:12" ht="15">
      <c r="A18" s="30"/>
      <c r="B18" s="160"/>
      <c r="C18" s="177"/>
      <c r="D18" s="177"/>
      <c r="E18" s="160"/>
      <c r="F18" s="177"/>
      <c r="G18" s="178"/>
      <c r="H18" s="179"/>
      <c r="I18" s="177"/>
      <c r="J18" s="178"/>
      <c r="K18" s="180"/>
      <c r="L18" s="180"/>
    </row>
    <row r="19" spans="1:12" ht="15">
      <c r="A19" s="86" t="s">
        <v>0</v>
      </c>
      <c r="B19" s="181">
        <f>SUM(B11:B17)</f>
        <v>7402</v>
      </c>
      <c r="C19" s="182">
        <f>SUM(C11:C17)</f>
        <v>100</v>
      </c>
      <c r="D19" s="183" t="s">
        <v>11</v>
      </c>
      <c r="E19" s="181">
        <f>SUM(E11:E17)</f>
        <v>7402</v>
      </c>
      <c r="F19" s="182">
        <f>SUM(F11:F17)</f>
        <v>100</v>
      </c>
      <c r="G19" s="184" t="s">
        <v>11</v>
      </c>
      <c r="H19" s="185">
        <f>SUM(H11:H17)</f>
        <v>401631915</v>
      </c>
      <c r="I19" s="182">
        <f>SUM(I11:I17)</f>
        <v>99.99999999999999</v>
      </c>
      <c r="J19" s="184" t="s">
        <v>11</v>
      </c>
      <c r="K19" s="186">
        <v>23300.13</v>
      </c>
      <c r="L19" s="186">
        <v>23300.13</v>
      </c>
    </row>
    <row r="22" spans="1:12" ht="15">
      <c r="A22" s="166"/>
      <c r="B22" s="348" t="s">
        <v>111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49"/>
    </row>
    <row r="23" spans="1:12" ht="46.5" customHeight="1">
      <c r="A23" s="86" t="s">
        <v>64</v>
      </c>
      <c r="B23" s="146" t="s">
        <v>61</v>
      </c>
      <c r="C23" s="167" t="s">
        <v>58</v>
      </c>
      <c r="D23" s="168"/>
      <c r="E23" s="146" t="s">
        <v>63</v>
      </c>
      <c r="F23" s="167" t="s">
        <v>58</v>
      </c>
      <c r="G23" s="169"/>
      <c r="H23" s="167" t="s">
        <v>142</v>
      </c>
      <c r="I23" s="167" t="s">
        <v>58</v>
      </c>
      <c r="J23" s="170"/>
      <c r="K23" s="171" t="s">
        <v>112</v>
      </c>
      <c r="L23" s="171" t="s">
        <v>156</v>
      </c>
    </row>
    <row r="24" spans="1:12" ht="15">
      <c r="A24" s="30"/>
      <c r="B24" s="148"/>
      <c r="C24" s="157"/>
      <c r="D24" s="157"/>
      <c r="E24" s="148"/>
      <c r="F24" s="157"/>
      <c r="G24" s="149"/>
      <c r="H24" s="157"/>
      <c r="I24" s="157"/>
      <c r="J24" s="149"/>
      <c r="K24" s="172"/>
      <c r="L24" s="172"/>
    </row>
    <row r="25" spans="1:12" ht="16.5">
      <c r="A25" s="150" t="s">
        <v>72</v>
      </c>
      <c r="B25" s="151">
        <v>197</v>
      </c>
      <c r="C25" s="173">
        <f>(B25/B$33)*100</f>
        <v>16.06851549755302</v>
      </c>
      <c r="D25" s="174" t="s">
        <v>11</v>
      </c>
      <c r="E25" s="151">
        <v>989</v>
      </c>
      <c r="F25" s="173">
        <f>(E25/E$33)*100</f>
        <v>19.192703279642924</v>
      </c>
      <c r="G25" s="187" t="s">
        <v>11</v>
      </c>
      <c r="H25" s="158">
        <v>132863660</v>
      </c>
      <c r="I25" s="173">
        <f>(H25/H$33)*100</f>
        <v>28.728894482611466</v>
      </c>
      <c r="J25" s="175" t="s">
        <v>11</v>
      </c>
      <c r="K25" s="176">
        <v>194114.95</v>
      </c>
      <c r="L25" s="176">
        <v>51205.91</v>
      </c>
    </row>
    <row r="26" spans="1:12" ht="15">
      <c r="A26" s="30" t="s">
        <v>73</v>
      </c>
      <c r="B26" s="160">
        <v>27</v>
      </c>
      <c r="C26" s="173">
        <f aca="true" t="shared" si="3" ref="C26:C31">(B26/B$33)*100</f>
        <v>2.202283849918434</v>
      </c>
      <c r="D26" s="174"/>
      <c r="E26" s="160">
        <v>111</v>
      </c>
      <c r="F26" s="173">
        <f aca="true" t="shared" si="4" ref="F26:F31">(E26/E$33)*100</f>
        <v>2.1540849990296915</v>
      </c>
      <c r="G26" s="187"/>
      <c r="H26" s="159">
        <v>8559692</v>
      </c>
      <c r="I26" s="173">
        <f aca="true" t="shared" si="5" ref="I26:I31">(H26/H$33)*100</f>
        <v>1.8508483679559447</v>
      </c>
      <c r="J26" s="175"/>
      <c r="K26" s="188">
        <v>223179.63</v>
      </c>
      <c r="L26" s="188">
        <v>46522.44</v>
      </c>
    </row>
    <row r="27" spans="1:12" ht="15">
      <c r="A27" s="30" t="s">
        <v>74</v>
      </c>
      <c r="B27" s="151">
        <v>360</v>
      </c>
      <c r="C27" s="173">
        <f t="shared" si="3"/>
        <v>29.363784665579118</v>
      </c>
      <c r="D27" s="174"/>
      <c r="E27" s="151">
        <v>1399</v>
      </c>
      <c r="F27" s="173">
        <f t="shared" si="4"/>
        <v>27.149233456239084</v>
      </c>
      <c r="G27" s="187"/>
      <c r="H27" s="159">
        <v>86323969</v>
      </c>
      <c r="I27" s="173">
        <f t="shared" si="5"/>
        <v>18.665692309855256</v>
      </c>
      <c r="J27" s="175"/>
      <c r="K27" s="188">
        <v>80913.67</v>
      </c>
      <c r="L27" s="188">
        <v>18412.5</v>
      </c>
    </row>
    <row r="28" spans="1:12" ht="15">
      <c r="A28" s="30" t="s">
        <v>75</v>
      </c>
      <c r="B28" s="160">
        <v>135</v>
      </c>
      <c r="C28" s="173">
        <f t="shared" si="3"/>
        <v>11.01141924959217</v>
      </c>
      <c r="D28" s="174"/>
      <c r="E28" s="160">
        <v>551</v>
      </c>
      <c r="F28" s="173">
        <f t="shared" si="4"/>
        <v>10.692800310498738</v>
      </c>
      <c r="G28" s="187"/>
      <c r="H28" s="159">
        <v>68773730</v>
      </c>
      <c r="I28" s="173">
        <f t="shared" si="5"/>
        <v>14.870832493592385</v>
      </c>
      <c r="J28" s="175"/>
      <c r="K28" s="188">
        <v>187985.71</v>
      </c>
      <c r="L28" s="188">
        <v>37308.39</v>
      </c>
    </row>
    <row r="29" spans="1:12" ht="15">
      <c r="A29" s="30" t="s">
        <v>76</v>
      </c>
      <c r="B29" s="151">
        <v>415</v>
      </c>
      <c r="C29" s="173">
        <f t="shared" si="3"/>
        <v>33.849918433931485</v>
      </c>
      <c r="D29" s="174"/>
      <c r="E29" s="151">
        <v>1794</v>
      </c>
      <c r="F29" s="173">
        <f t="shared" si="4"/>
        <v>34.8146710653988</v>
      </c>
      <c r="G29" s="187"/>
      <c r="H29" s="159">
        <v>142893025</v>
      </c>
      <c r="I29" s="173">
        <f t="shared" si="5"/>
        <v>30.897527868238484</v>
      </c>
      <c r="J29" s="175"/>
      <c r="K29" s="188">
        <v>109940.72</v>
      </c>
      <c r="L29" s="188">
        <v>35679.47</v>
      </c>
    </row>
    <row r="30" spans="1:12" ht="15">
      <c r="A30" s="30" t="s">
        <v>77</v>
      </c>
      <c r="B30" s="160">
        <v>64</v>
      </c>
      <c r="C30" s="173">
        <f t="shared" si="3"/>
        <v>5.220228384991843</v>
      </c>
      <c r="D30" s="174"/>
      <c r="E30" s="160">
        <v>244</v>
      </c>
      <c r="F30" s="173">
        <f t="shared" si="4"/>
        <v>4.735105763632835</v>
      </c>
      <c r="G30" s="187"/>
      <c r="H30" s="159">
        <v>19861818</v>
      </c>
      <c r="I30" s="173">
        <f t="shared" si="5"/>
        <v>4.294688807720886</v>
      </c>
      <c r="J30" s="175"/>
      <c r="K30" s="188">
        <v>102843.56</v>
      </c>
      <c r="L30" s="188">
        <v>30090.75</v>
      </c>
    </row>
    <row r="31" spans="1:12" ht="15">
      <c r="A31" s="30" t="s">
        <v>78</v>
      </c>
      <c r="B31" s="160">
        <v>28</v>
      </c>
      <c r="C31" s="173">
        <f t="shared" si="3"/>
        <v>2.2838499184339316</v>
      </c>
      <c r="D31" s="174"/>
      <c r="E31" s="160">
        <v>65</v>
      </c>
      <c r="F31" s="173">
        <f t="shared" si="4"/>
        <v>1.2614011255579274</v>
      </c>
      <c r="G31" s="187"/>
      <c r="H31" s="159">
        <v>3198080</v>
      </c>
      <c r="I31" s="173">
        <f t="shared" si="5"/>
        <v>0.6915156700255742</v>
      </c>
      <c r="J31" s="175"/>
      <c r="K31" s="188">
        <v>48202.05</v>
      </c>
      <c r="L31" s="188">
        <v>18489.79</v>
      </c>
    </row>
    <row r="32" spans="1:12" ht="15">
      <c r="A32" s="30"/>
      <c r="B32" s="160"/>
      <c r="C32" s="177"/>
      <c r="D32" s="177"/>
      <c r="E32" s="160"/>
      <c r="F32" s="177"/>
      <c r="G32" s="189"/>
      <c r="H32" s="179"/>
      <c r="I32" s="177"/>
      <c r="J32" s="178"/>
      <c r="K32" s="180"/>
      <c r="L32" s="180"/>
    </row>
    <row r="33" spans="1:12" ht="15">
      <c r="A33" s="86" t="s">
        <v>0</v>
      </c>
      <c r="B33" s="181">
        <f>SUM(B25:B31)</f>
        <v>1226</v>
      </c>
      <c r="C33" s="182">
        <f>SUM(C25:C31)</f>
        <v>99.99999999999999</v>
      </c>
      <c r="D33" s="183" t="s">
        <v>11</v>
      </c>
      <c r="E33" s="181">
        <f>SUM(E25:E31)</f>
        <v>5153</v>
      </c>
      <c r="F33" s="182">
        <f>SUM(F25:F31)</f>
        <v>100</v>
      </c>
      <c r="G33" s="190" t="s">
        <v>11</v>
      </c>
      <c r="H33" s="185">
        <f>SUM(H25:H31)</f>
        <v>462473974</v>
      </c>
      <c r="I33" s="182">
        <f>SUM(I25:I31)</f>
        <v>100</v>
      </c>
      <c r="J33" s="184" t="s">
        <v>11</v>
      </c>
      <c r="K33" s="186">
        <v>107856.48</v>
      </c>
      <c r="L33" s="186">
        <v>30989.67</v>
      </c>
    </row>
    <row r="36" spans="1:12" ht="15">
      <c r="A36" s="166"/>
      <c r="B36" s="348" t="s">
        <v>143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49"/>
    </row>
    <row r="37" spans="1:12" ht="46.5" customHeight="1">
      <c r="A37" s="86" t="s">
        <v>64</v>
      </c>
      <c r="B37" s="146" t="s">
        <v>61</v>
      </c>
      <c r="C37" s="167" t="s">
        <v>58</v>
      </c>
      <c r="D37" s="168"/>
      <c r="E37" s="146" t="s">
        <v>63</v>
      </c>
      <c r="F37" s="167" t="s">
        <v>58</v>
      </c>
      <c r="G37" s="169"/>
      <c r="H37" s="167" t="s">
        <v>142</v>
      </c>
      <c r="I37" s="167" t="s">
        <v>58</v>
      </c>
      <c r="J37" s="170"/>
      <c r="K37" s="171" t="s">
        <v>112</v>
      </c>
      <c r="L37" s="171" t="s">
        <v>156</v>
      </c>
    </row>
    <row r="38" spans="1:12" ht="15">
      <c r="A38" s="30"/>
      <c r="B38" s="148"/>
      <c r="C38" s="157"/>
      <c r="D38" s="157"/>
      <c r="E38" s="148"/>
      <c r="F38" s="157"/>
      <c r="G38" s="149"/>
      <c r="H38" s="157"/>
      <c r="I38" s="157"/>
      <c r="J38" s="149"/>
      <c r="K38" s="172"/>
      <c r="L38" s="172"/>
    </row>
    <row r="39" spans="1:12" ht="16.5">
      <c r="A39" s="150" t="s">
        <v>72</v>
      </c>
      <c r="B39" s="151">
        <f aca="true" t="shared" si="6" ref="B39:B45">B11+B25</f>
        <v>1620</v>
      </c>
      <c r="C39" s="173">
        <f>(B39/B$47)*100</f>
        <v>18.776077885952713</v>
      </c>
      <c r="D39" s="174" t="s">
        <v>11</v>
      </c>
      <c r="E39" s="151">
        <f>E11+E25</f>
        <v>2412</v>
      </c>
      <c r="F39" s="173">
        <f>(E39/E$47)*100</f>
        <v>19.21146953405018</v>
      </c>
      <c r="G39" s="187" t="s">
        <v>11</v>
      </c>
      <c r="H39" s="158">
        <f aca="true" t="shared" si="7" ref="H39:H45">H11+H25</f>
        <v>231352974</v>
      </c>
      <c r="I39" s="173">
        <f>(H39/H$47)*100</f>
        <v>26.773683288715556</v>
      </c>
      <c r="J39" s="175" t="s">
        <v>11</v>
      </c>
      <c r="K39" s="176">
        <v>35843.34</v>
      </c>
      <c r="L39" s="176">
        <v>37547.86</v>
      </c>
    </row>
    <row r="40" spans="1:12" ht="15">
      <c r="A40" s="30" t="s">
        <v>73</v>
      </c>
      <c r="B40" s="151">
        <f t="shared" si="6"/>
        <v>340</v>
      </c>
      <c r="C40" s="173">
        <f aca="true" t="shared" si="8" ref="C40:C45">(B40/B$47)*100</f>
        <v>3.9406583217431614</v>
      </c>
      <c r="D40" s="174"/>
      <c r="E40" s="151">
        <f aca="true" t="shared" si="9" ref="E40:E45">E12+E26</f>
        <v>424</v>
      </c>
      <c r="F40" s="173">
        <f aca="true" t="shared" si="10" ref="F40:F45">(E40/E$47)*100</f>
        <v>3.3771405814416564</v>
      </c>
      <c r="G40" s="187"/>
      <c r="H40" s="159">
        <f t="shared" si="7"/>
        <v>43634539</v>
      </c>
      <c r="I40" s="173">
        <f aca="true" t="shared" si="11" ref="I40:I45">(H40/H$47)*100</f>
        <v>5.049674994171924</v>
      </c>
      <c r="J40" s="175"/>
      <c r="K40" s="188">
        <v>28020.82</v>
      </c>
      <c r="L40" s="188">
        <v>30530.35</v>
      </c>
    </row>
    <row r="41" spans="1:12" ht="15">
      <c r="A41" s="30" t="s">
        <v>74</v>
      </c>
      <c r="B41" s="151">
        <f t="shared" si="6"/>
        <v>3874</v>
      </c>
      <c r="C41" s="173">
        <f t="shared" si="8"/>
        <v>44.90032452480296</v>
      </c>
      <c r="D41" s="174"/>
      <c r="E41" s="151">
        <f t="shared" si="9"/>
        <v>4913</v>
      </c>
      <c r="F41" s="173">
        <f t="shared" si="10"/>
        <v>39.13181999203504</v>
      </c>
      <c r="G41" s="187"/>
      <c r="H41" s="159">
        <f t="shared" si="7"/>
        <v>268596550</v>
      </c>
      <c r="I41" s="173">
        <f t="shared" si="11"/>
        <v>31.083754134674113</v>
      </c>
      <c r="J41" s="175"/>
      <c r="K41" s="188">
        <v>23893.98</v>
      </c>
      <c r="L41" s="188">
        <v>20620.91</v>
      </c>
    </row>
    <row r="42" spans="1:12" ht="15">
      <c r="A42" s="30" t="s">
        <v>75</v>
      </c>
      <c r="B42" s="151">
        <f t="shared" si="6"/>
        <v>558</v>
      </c>
      <c r="C42" s="173">
        <f t="shared" si="8"/>
        <v>6.4673157162726005</v>
      </c>
      <c r="D42" s="174"/>
      <c r="E42" s="151">
        <f t="shared" si="9"/>
        <v>974</v>
      </c>
      <c r="F42" s="173">
        <f t="shared" si="10"/>
        <v>7.7578653922739935</v>
      </c>
      <c r="G42" s="187"/>
      <c r="H42" s="159">
        <f t="shared" si="7"/>
        <v>93152408</v>
      </c>
      <c r="I42" s="173">
        <f t="shared" si="11"/>
        <v>10.780207516905373</v>
      </c>
      <c r="J42" s="175"/>
      <c r="K42" s="188">
        <v>36500.92</v>
      </c>
      <c r="L42" s="188">
        <v>32021.11</v>
      </c>
    </row>
    <row r="43" spans="1:12" ht="15">
      <c r="A43" s="30" t="s">
        <v>76</v>
      </c>
      <c r="B43" s="151">
        <f t="shared" si="6"/>
        <v>1656</v>
      </c>
      <c r="C43" s="173">
        <f t="shared" si="8"/>
        <v>19.19332406119611</v>
      </c>
      <c r="D43" s="174"/>
      <c r="E43" s="151">
        <f t="shared" si="9"/>
        <v>3035</v>
      </c>
      <c r="F43" s="173">
        <f t="shared" si="10"/>
        <v>24.17363600159299</v>
      </c>
      <c r="G43" s="187"/>
      <c r="H43" s="159">
        <f t="shared" si="7"/>
        <v>184434535</v>
      </c>
      <c r="I43" s="173">
        <f t="shared" si="11"/>
        <v>21.34397385179723</v>
      </c>
      <c r="J43" s="175"/>
      <c r="K43" s="188">
        <v>26533.72</v>
      </c>
      <c r="L43" s="188">
        <v>26743.99</v>
      </c>
    </row>
    <row r="44" spans="1:12" ht="15">
      <c r="A44" s="30" t="s">
        <v>77</v>
      </c>
      <c r="B44" s="151">
        <f t="shared" si="6"/>
        <v>306</v>
      </c>
      <c r="C44" s="173">
        <f t="shared" si="8"/>
        <v>3.546592489568846</v>
      </c>
      <c r="D44" s="174"/>
      <c r="E44" s="151">
        <f>E16+E30</f>
        <v>486</v>
      </c>
      <c r="F44" s="173">
        <f t="shared" si="10"/>
        <v>3.870967741935484</v>
      </c>
      <c r="G44" s="187"/>
      <c r="H44" s="159">
        <f t="shared" si="7"/>
        <v>33427678</v>
      </c>
      <c r="I44" s="173">
        <f t="shared" si="11"/>
        <v>3.8684701059825786</v>
      </c>
      <c r="J44" s="175"/>
      <c r="K44" s="188">
        <v>30199.25</v>
      </c>
      <c r="L44" s="188">
        <v>27483.28</v>
      </c>
    </row>
    <row r="45" spans="1:12" ht="15">
      <c r="A45" s="30" t="s">
        <v>78</v>
      </c>
      <c r="B45" s="151">
        <f t="shared" si="6"/>
        <v>274</v>
      </c>
      <c r="C45" s="173">
        <f t="shared" si="8"/>
        <v>3.175707000463607</v>
      </c>
      <c r="D45" s="174"/>
      <c r="E45" s="151">
        <f t="shared" si="9"/>
        <v>311</v>
      </c>
      <c r="F45" s="173">
        <f t="shared" si="10"/>
        <v>2.4771007566706493</v>
      </c>
      <c r="G45" s="187"/>
      <c r="H45" s="159">
        <f t="shared" si="7"/>
        <v>9507205</v>
      </c>
      <c r="I45" s="173">
        <f t="shared" si="11"/>
        <v>1.1002361077532248</v>
      </c>
      <c r="J45" s="175"/>
      <c r="K45" s="188">
        <v>20469.49</v>
      </c>
      <c r="L45" s="188">
        <v>19419.86</v>
      </c>
    </row>
    <row r="46" spans="1:12" ht="15">
      <c r="A46" s="30"/>
      <c r="B46" s="160"/>
      <c r="C46" s="177"/>
      <c r="D46" s="177"/>
      <c r="E46" s="160"/>
      <c r="F46" s="177"/>
      <c r="G46" s="189"/>
      <c r="H46" s="179"/>
      <c r="I46" s="177"/>
      <c r="J46" s="178"/>
      <c r="K46" s="180"/>
      <c r="L46" s="180"/>
    </row>
    <row r="47" spans="1:12" ht="15">
      <c r="A47" s="86" t="s">
        <v>0</v>
      </c>
      <c r="B47" s="181">
        <f>SUM(B39:B45)</f>
        <v>8628</v>
      </c>
      <c r="C47" s="182">
        <f>SUM(C39:C45)</f>
        <v>99.99999999999999</v>
      </c>
      <c r="D47" s="183" t="s">
        <v>11</v>
      </c>
      <c r="E47" s="181">
        <f>SUM(E39:E45)</f>
        <v>12555</v>
      </c>
      <c r="F47" s="182">
        <f>SUM(F39:F45)</f>
        <v>100.00000000000001</v>
      </c>
      <c r="G47" s="190" t="s">
        <v>11</v>
      </c>
      <c r="H47" s="185">
        <f>SUM(H39:H45)</f>
        <v>864105889</v>
      </c>
      <c r="I47" s="182">
        <f>SUM(I39:I45)</f>
        <v>100</v>
      </c>
      <c r="J47" s="184" t="s">
        <v>11</v>
      </c>
      <c r="K47" s="186">
        <v>26882.08</v>
      </c>
      <c r="L47" s="186">
        <v>25955.16</v>
      </c>
    </row>
  </sheetData>
  <sheetProtection/>
  <mergeCells count="8">
    <mergeCell ref="A1:L1"/>
    <mergeCell ref="A2:L2"/>
    <mergeCell ref="B22:L22"/>
    <mergeCell ref="B8:L8"/>
    <mergeCell ref="B36:L36"/>
    <mergeCell ref="A4:L4"/>
    <mergeCell ref="A5:L5"/>
    <mergeCell ref="A6:L6"/>
  </mergeCells>
  <printOptions/>
  <pageMargins left="0.7" right="0.7" top="0.75" bottom="0.75" header="0.3" footer="0.3"/>
  <pageSetup fitToHeight="1" fitToWidth="1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9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28.7109375" style="1" customWidth="1"/>
    <col min="2" max="2" width="11.8515625" style="5" customWidth="1"/>
    <col min="3" max="3" width="11.00390625" style="5" customWidth="1"/>
    <col min="4" max="4" width="2.57421875" style="5" customWidth="1"/>
    <col min="5" max="5" width="14.7109375" style="5" customWidth="1"/>
    <col min="6" max="6" width="11.00390625" style="5" customWidth="1"/>
    <col min="7" max="7" width="2.8515625" style="1" customWidth="1"/>
    <col min="8" max="9" width="14.57421875" style="1" customWidth="1"/>
    <col min="10" max="16384" width="9.140625" style="1" customWidth="1"/>
  </cols>
  <sheetData>
    <row r="1" spans="1:9" ht="18">
      <c r="A1" s="343" t="s">
        <v>8</v>
      </c>
      <c r="B1" s="343"/>
      <c r="C1" s="343"/>
      <c r="D1" s="343"/>
      <c r="E1" s="343"/>
      <c r="F1" s="343"/>
      <c r="G1" s="343"/>
      <c r="H1" s="343"/>
      <c r="I1" s="81"/>
    </row>
    <row r="2" spans="1:9" ht="18">
      <c r="A2" s="343" t="s">
        <v>195</v>
      </c>
      <c r="B2" s="343"/>
      <c r="C2" s="343"/>
      <c r="D2" s="343"/>
      <c r="E2" s="343"/>
      <c r="F2" s="343"/>
      <c r="G2" s="343"/>
      <c r="H2" s="343"/>
      <c r="I2" s="81"/>
    </row>
    <row r="3" spans="1:9" ht="18">
      <c r="A3" s="98"/>
      <c r="B3" s="98"/>
      <c r="C3" s="98"/>
      <c r="D3" s="98"/>
      <c r="E3" s="98"/>
      <c r="F3" s="98"/>
      <c r="G3" s="98"/>
      <c r="H3" s="98"/>
      <c r="I3" s="98"/>
    </row>
    <row r="4" spans="1:9" ht="18">
      <c r="A4" s="343" t="s">
        <v>91</v>
      </c>
      <c r="B4" s="343"/>
      <c r="C4" s="343"/>
      <c r="D4" s="343"/>
      <c r="E4" s="343"/>
      <c r="F4" s="343"/>
      <c r="G4" s="343"/>
      <c r="H4" s="343"/>
      <c r="I4" s="98"/>
    </row>
    <row r="5" spans="1:9" ht="18">
      <c r="A5" s="343" t="s">
        <v>113</v>
      </c>
      <c r="B5" s="343"/>
      <c r="C5" s="343"/>
      <c r="D5" s="343"/>
      <c r="E5" s="343"/>
      <c r="F5" s="343"/>
      <c r="G5" s="343"/>
      <c r="H5" s="343"/>
      <c r="I5" s="81"/>
    </row>
    <row r="6" spans="1:9" ht="15.75">
      <c r="A6" s="344"/>
      <c r="B6" s="344"/>
      <c r="C6" s="344"/>
      <c r="D6" s="344"/>
      <c r="E6" s="344"/>
      <c r="F6" s="344"/>
      <c r="G6" s="344"/>
      <c r="H6" s="344"/>
      <c r="I6" s="356"/>
    </row>
    <row r="7" spans="1:9" ht="31.5" customHeight="1">
      <c r="A7" s="14"/>
      <c r="B7" s="20"/>
      <c r="C7" s="219" t="s">
        <v>139</v>
      </c>
      <c r="D7" s="80"/>
      <c r="E7" s="235" t="s">
        <v>10</v>
      </c>
      <c r="F7" s="219" t="s">
        <v>139</v>
      </c>
      <c r="G7" s="15"/>
      <c r="H7" s="351" t="s">
        <v>156</v>
      </c>
      <c r="I7" s="357"/>
    </row>
    <row r="8" spans="1:9" ht="15.75" customHeight="1">
      <c r="A8" s="86" t="s">
        <v>161</v>
      </c>
      <c r="B8" s="7" t="s">
        <v>63</v>
      </c>
      <c r="C8" s="224" t="s">
        <v>99</v>
      </c>
      <c r="D8" s="78"/>
      <c r="E8" s="236" t="s">
        <v>65</v>
      </c>
      <c r="F8" s="224" t="s">
        <v>99</v>
      </c>
      <c r="G8" s="17"/>
      <c r="H8" s="352"/>
      <c r="I8" s="357"/>
    </row>
    <row r="9" spans="1:9" ht="14.25" customHeight="1">
      <c r="A9" s="18"/>
      <c r="B9" s="31"/>
      <c r="C9" s="32"/>
      <c r="D9" s="33"/>
      <c r="E9" s="34"/>
      <c r="F9" s="32"/>
      <c r="G9" s="35"/>
      <c r="H9" s="36"/>
      <c r="I9" s="96"/>
    </row>
    <row r="10" spans="1:9" s="55" customFormat="1" ht="19.5" customHeight="1">
      <c r="A10" s="30" t="s">
        <v>201</v>
      </c>
      <c r="B10" s="31">
        <v>522</v>
      </c>
      <c r="C10" s="32">
        <f aca="true" t="shared" si="0" ref="C10:C24">(B10/$B$31)*100</f>
        <v>4.157706093189964</v>
      </c>
      <c r="D10" s="33" t="s">
        <v>11</v>
      </c>
      <c r="E10" s="258">
        <v>2561048</v>
      </c>
      <c r="F10" s="32">
        <f aca="true" t="shared" si="1" ref="F10:F24">(E10/$E$31)*100</f>
        <v>0.29638126907847057</v>
      </c>
      <c r="G10" s="53" t="s">
        <v>11</v>
      </c>
      <c r="H10" s="84">
        <v>5374.5</v>
      </c>
      <c r="I10" s="259"/>
    </row>
    <row r="11" spans="1:9" s="21" customFormat="1" ht="19.5" customHeight="1">
      <c r="A11" s="30" t="s">
        <v>44</v>
      </c>
      <c r="B11" s="31">
        <v>545</v>
      </c>
      <c r="C11" s="32">
        <f t="shared" si="0"/>
        <v>4.340900039824771</v>
      </c>
      <c r="D11" s="33"/>
      <c r="E11" s="37">
        <v>1665249</v>
      </c>
      <c r="F11" s="32">
        <f t="shared" si="1"/>
        <v>0.19271353444045328</v>
      </c>
      <c r="G11" s="35"/>
      <c r="H11" s="38">
        <v>895.22</v>
      </c>
      <c r="I11" s="82"/>
    </row>
    <row r="12" spans="1:9" s="21" customFormat="1" ht="19.5" customHeight="1">
      <c r="A12" s="30" t="s">
        <v>45</v>
      </c>
      <c r="B12" s="31">
        <v>447</v>
      </c>
      <c r="C12" s="32">
        <f t="shared" si="0"/>
        <v>3.5603345280764636</v>
      </c>
      <c r="D12" s="33"/>
      <c r="E12" s="37">
        <v>2189696</v>
      </c>
      <c r="F12" s="32">
        <f t="shared" si="1"/>
        <v>0.25340598043303003</v>
      </c>
      <c r="G12" s="35"/>
      <c r="H12" s="38">
        <v>5600.69</v>
      </c>
      <c r="I12" s="82"/>
    </row>
    <row r="13" spans="1:9" s="21" customFormat="1" ht="19.5" customHeight="1">
      <c r="A13" s="30" t="s">
        <v>46</v>
      </c>
      <c r="B13" s="31">
        <v>883</v>
      </c>
      <c r="C13" s="32">
        <f t="shared" si="0"/>
        <v>7.03305455993628</v>
      </c>
      <c r="D13" s="33"/>
      <c r="E13" s="37">
        <v>6921834</v>
      </c>
      <c r="F13" s="32">
        <f t="shared" si="1"/>
        <v>0.8010400216124438</v>
      </c>
      <c r="G13" s="35"/>
      <c r="H13" s="38">
        <v>11919.11</v>
      </c>
      <c r="I13" s="82"/>
    </row>
    <row r="14" spans="1:9" s="68" customFormat="1" ht="19.5" customHeight="1">
      <c r="A14" s="30" t="s">
        <v>47</v>
      </c>
      <c r="B14" s="31">
        <v>813</v>
      </c>
      <c r="C14" s="32">
        <f t="shared" si="0"/>
        <v>6.475507765830346</v>
      </c>
      <c r="D14" s="33"/>
      <c r="E14" s="52">
        <v>6958244</v>
      </c>
      <c r="F14" s="32">
        <f t="shared" si="1"/>
        <v>0.8052536255773626</v>
      </c>
      <c r="G14" s="53"/>
      <c r="H14" s="54">
        <v>13812.84</v>
      </c>
      <c r="I14" s="82"/>
    </row>
    <row r="15" spans="1:9" s="21" customFormat="1" ht="19.5" customHeight="1">
      <c r="A15" s="30" t="s">
        <v>48</v>
      </c>
      <c r="B15" s="31">
        <v>712</v>
      </c>
      <c r="C15" s="32">
        <f t="shared" si="0"/>
        <v>5.671047391477499</v>
      </c>
      <c r="D15" s="33"/>
      <c r="E15" s="37">
        <v>8001785</v>
      </c>
      <c r="F15" s="32">
        <f t="shared" si="1"/>
        <v>0.9260190332992859</v>
      </c>
      <c r="G15" s="35"/>
      <c r="H15" s="38">
        <v>15975.08</v>
      </c>
      <c r="I15" s="82"/>
    </row>
    <row r="16" spans="1:9" s="21" customFormat="1" ht="19.5" customHeight="1">
      <c r="A16" s="30" t="s">
        <v>49</v>
      </c>
      <c r="B16" s="31">
        <v>804</v>
      </c>
      <c r="C16" s="32">
        <f t="shared" si="0"/>
        <v>6.403823178016727</v>
      </c>
      <c r="D16" s="33"/>
      <c r="E16" s="37">
        <v>10921897</v>
      </c>
      <c r="F16" s="32">
        <f t="shared" si="1"/>
        <v>1.263953543082496</v>
      </c>
      <c r="G16" s="35"/>
      <c r="H16" s="38">
        <v>17803.1</v>
      </c>
      <c r="I16" s="82"/>
    </row>
    <row r="17" spans="1:9" s="21" customFormat="1" ht="19.5" customHeight="1">
      <c r="A17" s="30" t="s">
        <v>50</v>
      </c>
      <c r="B17" s="31">
        <v>531</v>
      </c>
      <c r="C17" s="32">
        <f t="shared" si="0"/>
        <v>4.229390681003585</v>
      </c>
      <c r="D17" s="33"/>
      <c r="E17" s="37">
        <v>9476483</v>
      </c>
      <c r="F17" s="32">
        <f t="shared" si="1"/>
        <v>1.096680756448357</v>
      </c>
      <c r="G17" s="35"/>
      <c r="H17" s="38">
        <v>20054.74</v>
      </c>
      <c r="I17" s="82"/>
    </row>
    <row r="18" spans="1:9" s="21" customFormat="1" ht="19.5" customHeight="1">
      <c r="A18" s="30" t="s">
        <v>51</v>
      </c>
      <c r="B18" s="31">
        <v>514</v>
      </c>
      <c r="C18" s="32">
        <f t="shared" si="0"/>
        <v>4.093986459577857</v>
      </c>
      <c r="D18" s="33"/>
      <c r="E18" s="37">
        <v>11488913</v>
      </c>
      <c r="F18" s="32">
        <f t="shared" si="1"/>
        <v>1.329572352908707</v>
      </c>
      <c r="G18" s="35"/>
      <c r="H18" s="38">
        <v>22304.71</v>
      </c>
      <c r="I18" s="82"/>
    </row>
    <row r="19" spans="1:9" s="21" customFormat="1" ht="19.5" customHeight="1">
      <c r="A19" s="30" t="s">
        <v>60</v>
      </c>
      <c r="B19" s="31">
        <v>764</v>
      </c>
      <c r="C19" s="32">
        <f t="shared" si="0"/>
        <v>6.085225009956193</v>
      </c>
      <c r="D19" s="33"/>
      <c r="E19" s="37">
        <v>19337057</v>
      </c>
      <c r="F19" s="32">
        <f t="shared" si="1"/>
        <v>2.2378110421603665</v>
      </c>
      <c r="G19" s="35"/>
      <c r="H19" s="38">
        <v>25350</v>
      </c>
      <c r="I19" s="82"/>
    </row>
    <row r="20" spans="1:9" s="21" customFormat="1" ht="19.5" customHeight="1">
      <c r="A20" s="30" t="s">
        <v>52</v>
      </c>
      <c r="B20" s="31">
        <v>672</v>
      </c>
      <c r="C20" s="32">
        <f t="shared" si="0"/>
        <v>5.352449223416966</v>
      </c>
      <c r="D20" s="33"/>
      <c r="E20" s="37">
        <v>19576589</v>
      </c>
      <c r="F20" s="32">
        <f t="shared" si="1"/>
        <v>2.26553125597319</v>
      </c>
      <c r="G20" s="35"/>
      <c r="H20" s="38">
        <v>29084.17</v>
      </c>
      <c r="I20" s="82"/>
    </row>
    <row r="21" spans="1:9" s="21" customFormat="1" ht="19.5" customHeight="1">
      <c r="A21" s="30" t="s">
        <v>53</v>
      </c>
      <c r="B21" s="31">
        <v>473</v>
      </c>
      <c r="C21" s="32">
        <f t="shared" si="0"/>
        <v>3.7674233373158104</v>
      </c>
      <c r="D21" s="33"/>
      <c r="E21" s="37">
        <v>15699931</v>
      </c>
      <c r="F21" s="32">
        <f t="shared" si="1"/>
        <v>1.8168989703529264</v>
      </c>
      <c r="G21" s="35"/>
      <c r="H21" s="38">
        <v>33285.62</v>
      </c>
      <c r="I21" s="82"/>
    </row>
    <row r="22" spans="1:9" s="21" customFormat="1" ht="19.5" customHeight="1">
      <c r="A22" s="30" t="s">
        <v>54</v>
      </c>
      <c r="B22" s="31">
        <v>439</v>
      </c>
      <c r="C22" s="32">
        <f t="shared" si="0"/>
        <v>3.496614894464357</v>
      </c>
      <c r="D22" s="33"/>
      <c r="E22" s="37">
        <v>16253231</v>
      </c>
      <c r="F22" s="32">
        <f t="shared" si="1"/>
        <v>1.8809304747140776</v>
      </c>
      <c r="G22" s="35"/>
      <c r="H22" s="38">
        <v>37050</v>
      </c>
      <c r="I22" s="82"/>
    </row>
    <row r="23" spans="1:9" s="21" customFormat="1" ht="19.5" customHeight="1">
      <c r="A23" s="30" t="s">
        <v>68</v>
      </c>
      <c r="B23" s="31">
        <v>1390</v>
      </c>
      <c r="C23" s="32">
        <f t="shared" si="0"/>
        <v>11.071286340103544</v>
      </c>
      <c r="D23" s="33"/>
      <c r="E23" s="37">
        <v>66569857</v>
      </c>
      <c r="F23" s="32">
        <f t="shared" si="1"/>
        <v>7.7039003954757215</v>
      </c>
      <c r="G23" s="35"/>
      <c r="H23" s="38">
        <v>47449.97</v>
      </c>
      <c r="I23" s="82"/>
    </row>
    <row r="24" spans="1:9" s="21" customFormat="1" ht="19.5" customHeight="1">
      <c r="A24" s="30" t="s">
        <v>69</v>
      </c>
      <c r="B24" s="31">
        <v>826</v>
      </c>
      <c r="C24" s="32">
        <f t="shared" si="0"/>
        <v>6.57905217045002</v>
      </c>
      <c r="D24" s="33"/>
      <c r="E24" s="37">
        <v>56160175</v>
      </c>
      <c r="F24" s="32">
        <f t="shared" si="1"/>
        <v>6.49922373113233</v>
      </c>
      <c r="G24" s="35"/>
      <c r="H24" s="38">
        <v>67523.77</v>
      </c>
      <c r="I24" s="82"/>
    </row>
    <row r="25" spans="1:9" s="21" customFormat="1" ht="19.5" customHeight="1">
      <c r="A25" s="30" t="s">
        <v>55</v>
      </c>
      <c r="B25" s="31">
        <v>752</v>
      </c>
      <c r="C25" s="32">
        <f>(B25/$B$31)*100</f>
        <v>5.989645559538033</v>
      </c>
      <c r="D25" s="33"/>
      <c r="E25" s="37">
        <v>71306523</v>
      </c>
      <c r="F25" s="32">
        <f>(E25/$E$31)*100</f>
        <v>8.252058446508284</v>
      </c>
      <c r="G25" s="35"/>
      <c r="H25" s="38">
        <v>93102.1</v>
      </c>
      <c r="I25" s="82"/>
    </row>
    <row r="26" spans="1:9" s="21" customFormat="1" ht="19.5" customHeight="1">
      <c r="A26" s="30" t="s">
        <v>56</v>
      </c>
      <c r="B26" s="31">
        <v>389</v>
      </c>
      <c r="C26" s="32">
        <f>(B26/$B$31)*100</f>
        <v>3.0983671843886897</v>
      </c>
      <c r="D26" s="33"/>
      <c r="E26" s="37">
        <v>52643885</v>
      </c>
      <c r="F26" s="32">
        <f>(E26/$E$31)*100</f>
        <v>6.092295593648014</v>
      </c>
      <c r="G26" s="35"/>
      <c r="H26" s="38">
        <v>134729.35</v>
      </c>
      <c r="I26" s="82"/>
    </row>
    <row r="27" spans="1:9" s="21" customFormat="1" ht="19.5" customHeight="1">
      <c r="A27" s="30" t="s">
        <v>57</v>
      </c>
      <c r="B27" s="31">
        <v>220</v>
      </c>
      <c r="C27" s="32">
        <f>(B27/$B$31)*100</f>
        <v>1.752289924332935</v>
      </c>
      <c r="D27" s="33"/>
      <c r="E27" s="37">
        <v>38640886</v>
      </c>
      <c r="F27" s="32">
        <f>(E27/$E$31)*100</f>
        <v>4.471776722262334</v>
      </c>
      <c r="G27" s="35"/>
      <c r="H27" s="38">
        <v>175512.51</v>
      </c>
      <c r="I27" s="82"/>
    </row>
    <row r="28" spans="1:9" s="21" customFormat="1" ht="19.5" customHeight="1">
      <c r="A28" s="30" t="s">
        <v>59</v>
      </c>
      <c r="B28" s="31">
        <v>497</v>
      </c>
      <c r="C28" s="32">
        <f>(B28/$B$31)*100</f>
        <v>3.9585822381521307</v>
      </c>
      <c r="D28" s="33"/>
      <c r="E28" s="37">
        <v>129189831</v>
      </c>
      <c r="F28" s="32">
        <f>(E28/$E$31)*100</f>
        <v>14.950694428145484</v>
      </c>
      <c r="G28" s="35"/>
      <c r="H28" s="38">
        <v>243546.08</v>
      </c>
      <c r="I28" s="82"/>
    </row>
    <row r="29" spans="1:9" s="21" customFormat="1" ht="19.5" customHeight="1">
      <c r="A29" s="30" t="s">
        <v>71</v>
      </c>
      <c r="B29" s="31">
        <v>362</v>
      </c>
      <c r="C29" s="32">
        <f>(B29/$B$31)*100</f>
        <v>2.8833134209478297</v>
      </c>
      <c r="D29" s="33"/>
      <c r="E29" s="37">
        <v>318542775</v>
      </c>
      <c r="F29" s="32">
        <f>(E29/$E$31)*100</f>
        <v>36.863858822746664</v>
      </c>
      <c r="G29" s="35"/>
      <c r="H29" s="38">
        <v>642961.21</v>
      </c>
      <c r="I29" s="82"/>
    </row>
    <row r="30" spans="1:9" s="21" customFormat="1" ht="9" customHeight="1">
      <c r="A30" s="30"/>
      <c r="B30" s="31"/>
      <c r="C30" s="33"/>
      <c r="D30" s="33"/>
      <c r="E30" s="85"/>
      <c r="F30" s="33"/>
      <c r="G30" s="35"/>
      <c r="H30" s="92"/>
      <c r="I30" s="82"/>
    </row>
    <row r="31" spans="1:9" ht="19.5" customHeight="1">
      <c r="A31" s="86" t="s">
        <v>0</v>
      </c>
      <c r="B31" s="87">
        <f>SUM(B10:B29)</f>
        <v>12555</v>
      </c>
      <c r="C31" s="88">
        <f>SUM(C10:C29)</f>
        <v>100.00000000000001</v>
      </c>
      <c r="D31" s="89" t="s">
        <v>11</v>
      </c>
      <c r="E31" s="90">
        <f>SUM(E10:E29)</f>
        <v>864105889</v>
      </c>
      <c r="F31" s="88">
        <f>SUM(F10:F29)</f>
        <v>100</v>
      </c>
      <c r="G31" s="91" t="s">
        <v>11</v>
      </c>
      <c r="H31" s="93">
        <v>25955.16</v>
      </c>
      <c r="I31" s="82"/>
    </row>
    <row r="32" spans="1:7" ht="15">
      <c r="A32" s="22"/>
      <c r="B32" s="23"/>
      <c r="C32" s="24"/>
      <c r="D32" s="25"/>
      <c r="E32" s="26"/>
      <c r="F32" s="24"/>
      <c r="G32" s="27"/>
    </row>
    <row r="33" spans="1:8" ht="25.5" customHeight="1">
      <c r="A33" s="350" t="s">
        <v>205</v>
      </c>
      <c r="B33" s="350"/>
      <c r="C33" s="350"/>
      <c r="D33" s="350"/>
      <c r="E33" s="350"/>
      <c r="F33" s="350"/>
      <c r="G33" s="350"/>
      <c r="H33" s="350"/>
    </row>
    <row r="34" spans="1:8" ht="12" customHeight="1">
      <c r="A34" s="350"/>
      <c r="B34" s="350"/>
      <c r="C34" s="350"/>
      <c r="D34" s="350"/>
      <c r="E34" s="350"/>
      <c r="F34" s="350"/>
      <c r="G34" s="350"/>
      <c r="H34" s="350"/>
    </row>
    <row r="35" ht="12" customHeight="1"/>
    <row r="36" ht="12" customHeight="1"/>
    <row r="37" spans="1:8" ht="12" customHeight="1">
      <c r="A37" s="350"/>
      <c r="B37" s="350"/>
      <c r="C37" s="350"/>
      <c r="D37" s="350"/>
      <c r="E37" s="350"/>
      <c r="F37" s="350"/>
      <c r="G37" s="350"/>
      <c r="H37" s="350"/>
    </row>
    <row r="39" ht="15">
      <c r="A39" s="102"/>
    </row>
  </sheetData>
  <sheetProtection/>
  <mergeCells count="10">
    <mergeCell ref="A4:H4"/>
    <mergeCell ref="A1:H1"/>
    <mergeCell ref="A2:H2"/>
    <mergeCell ref="A5:H5"/>
    <mergeCell ref="A33:H33"/>
    <mergeCell ref="A37:H37"/>
    <mergeCell ref="A34:H34"/>
    <mergeCell ref="I6:I8"/>
    <mergeCell ref="A6:H6"/>
    <mergeCell ref="H7:H8"/>
  </mergeCells>
  <printOptions/>
  <pageMargins left="0.7" right="0.7" top="0.75" bottom="0.75" header="0.3" footer="0.3"/>
  <pageSetup fitToHeight="1" fitToWidth="1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RobinsonS</dc:creator>
  <cp:keywords/>
  <dc:description/>
  <cp:lastModifiedBy>daboss</cp:lastModifiedBy>
  <cp:lastPrinted>2021-06-23T13:37:38Z</cp:lastPrinted>
  <dcterms:created xsi:type="dcterms:W3CDTF">2014-10-31T17:21:55Z</dcterms:created>
  <dcterms:modified xsi:type="dcterms:W3CDTF">2021-06-24T17:36:08Z</dcterms:modified>
  <cp:category/>
  <cp:version/>
  <cp:contentType/>
  <cp:contentStatus/>
</cp:coreProperties>
</file>