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ps\taxpol\BUS INC TAX POPULATION\2016 POP REPORT\"/>
    </mc:Choice>
  </mc:AlternateContent>
  <xr:revisionPtr revIDLastSave="0" documentId="13_ncr:1_{DD39B16F-B9FE-4EFF-B3F2-661BBB056E40}" xr6:coauthVersionLast="44" xr6:coauthVersionMax="44" xr10:uidLastSave="{00000000-0000-0000-0000-000000000000}"/>
  <bookViews>
    <workbookView xWindow="-60" yWindow="-60" windowWidth="28920" windowHeight="15660" xr2:uid="{23B28998-EA4D-4E54-80FA-B3C11B11E952}"/>
  </bookViews>
  <sheets>
    <sheet name="Table 3" sheetId="1" r:id="rId1"/>
    <sheet name="Table 4" sheetId="2" r:id="rId2"/>
    <sheet name="Table 7" sheetId="3" r:id="rId3"/>
    <sheet name="Table 8" sheetId="4" r:id="rId4"/>
    <sheet name="Table 9" sheetId="5" r:id="rId5"/>
    <sheet name="Table 10" sheetId="6" r:id="rId6"/>
    <sheet name="Table 11" sheetId="7" r:id="rId7"/>
    <sheet name="Table 12" sheetId="8" r:id="rId8"/>
    <sheet name="Table 13" sheetId="9" r:id="rId9"/>
    <sheet name="Table 14" sheetId="10" r:id="rId10"/>
    <sheet name="Table 15" sheetId="11" r:id="rId11"/>
    <sheet name="Table 18" sheetId="12" r:id="rId12"/>
    <sheet name="Table 19" sheetId="13" r:id="rId13"/>
    <sheet name="Table 20" sheetId="14" r:id="rId14"/>
    <sheet name="Table 21" sheetId="15" r:id="rId15"/>
    <sheet name="Table 22" sheetId="16" r:id="rId16"/>
    <sheet name="Table 23" sheetId="17" r:id="rId17"/>
    <sheet name="Table 24" sheetId="18" r:id="rId18"/>
    <sheet name="Table 25" sheetId="19" r:id="rId19"/>
    <sheet name="Table 28" sheetId="20" r:id="rId20"/>
    <sheet name="Table 29" sheetId="21" r:id="rId21"/>
    <sheet name="Table 30" sheetId="22" r:id="rId22"/>
    <sheet name="Table 31" sheetId="23" r:id="rId23"/>
    <sheet name="Table 34" sheetId="24" r:id="rId24"/>
    <sheet name="Table 35" sheetId="25" r:id="rId25"/>
    <sheet name="Table 36" sheetId="28" r:id="rId26"/>
    <sheet name="Table 37" sheetId="27" r:id="rId27"/>
  </sheets>
  <externalReferences>
    <externalReference r:id="rId28"/>
    <externalReference r:id="rId29"/>
  </externalReferences>
  <definedNames>
    <definedName name="_xlnm.Print_Area" localSheetId="22">'Table 31'!$A$1:$G$38</definedName>
    <definedName name="_xlnm.Print_Area" localSheetId="26">'Table 37'!$A$1:$H$37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8" l="1"/>
  <c r="B21" i="28"/>
  <c r="F23" i="27"/>
  <c r="C23" i="27"/>
  <c r="F12" i="27"/>
  <c r="F36" i="27" s="1"/>
  <c r="C12" i="27"/>
  <c r="C36" i="27" s="1"/>
  <c r="E17" i="25"/>
  <c r="F14" i="25" s="1"/>
  <c r="B17" i="25"/>
  <c r="C11" i="25" s="1"/>
  <c r="C15" i="25"/>
  <c r="C14" i="25"/>
  <c r="E77" i="24"/>
  <c r="F72" i="24" s="1"/>
  <c r="E71" i="24"/>
  <c r="F71" i="24" s="1"/>
  <c r="B71" i="24"/>
  <c r="E66" i="24"/>
  <c r="F66" i="24" s="1"/>
  <c r="B66" i="24"/>
  <c r="E61" i="24"/>
  <c r="F61" i="24" s="1"/>
  <c r="B61" i="24"/>
  <c r="B59" i="24"/>
  <c r="E51" i="24"/>
  <c r="F51" i="24" s="1"/>
  <c r="B51" i="24"/>
  <c r="E33" i="24"/>
  <c r="F33" i="24" s="1"/>
  <c r="B33" i="24"/>
  <c r="E25" i="24"/>
  <c r="F25" i="24" s="1"/>
  <c r="B25" i="24"/>
  <c r="E19" i="24"/>
  <c r="B19" i="24"/>
  <c r="F16" i="24"/>
  <c r="E14" i="24"/>
  <c r="F14" i="24" s="1"/>
  <c r="B14" i="24"/>
  <c r="B77" i="24" s="1"/>
  <c r="F12" i="24"/>
  <c r="E23" i="23"/>
  <c r="B23" i="23"/>
  <c r="E12" i="23"/>
  <c r="E36" i="23" s="1"/>
  <c r="B12" i="23"/>
  <c r="C22" i="22"/>
  <c r="B22" i="22"/>
  <c r="E19" i="21"/>
  <c r="F15" i="21" s="1"/>
  <c r="B19" i="21"/>
  <c r="C15" i="21" s="1"/>
  <c r="F14" i="21"/>
  <c r="F10" i="21"/>
  <c r="E74" i="20"/>
  <c r="B74" i="20"/>
  <c r="E69" i="20"/>
  <c r="F69" i="20" s="1"/>
  <c r="B69" i="20"/>
  <c r="C69" i="20" s="1"/>
  <c r="E64" i="20"/>
  <c r="F64" i="20" s="1"/>
  <c r="B64" i="20"/>
  <c r="C64" i="20" s="1"/>
  <c r="E62" i="20"/>
  <c r="F62" i="20" s="1"/>
  <c r="B62" i="20"/>
  <c r="C62" i="20" s="1"/>
  <c r="E55" i="20"/>
  <c r="B55" i="20"/>
  <c r="E36" i="20"/>
  <c r="F36" i="20" s="1"/>
  <c r="B36" i="20"/>
  <c r="C36" i="20" s="1"/>
  <c r="E26" i="20"/>
  <c r="F26" i="20" s="1"/>
  <c r="B26" i="20"/>
  <c r="C26" i="20" s="1"/>
  <c r="E20" i="20"/>
  <c r="F20" i="20" s="1"/>
  <c r="B20" i="20"/>
  <c r="C20" i="20" s="1"/>
  <c r="E14" i="20"/>
  <c r="E79" i="20" s="1"/>
  <c r="B14" i="20"/>
  <c r="B79" i="20" s="1"/>
  <c r="E31" i="19"/>
  <c r="B31" i="19"/>
  <c r="E21" i="19"/>
  <c r="B21" i="19"/>
  <c r="E11" i="19"/>
  <c r="E41" i="19" s="1"/>
  <c r="B11" i="19"/>
  <c r="B41" i="19" s="1"/>
  <c r="L20" i="18"/>
  <c r="K20" i="18"/>
  <c r="J20" i="18"/>
  <c r="I20" i="18"/>
  <c r="H20" i="18"/>
  <c r="G20" i="18"/>
  <c r="F20" i="18"/>
  <c r="E20" i="18"/>
  <c r="D20" i="18"/>
  <c r="C20" i="18"/>
  <c r="F16" i="17"/>
  <c r="G12" i="17" s="1"/>
  <c r="C16" i="17"/>
  <c r="D12" i="17" s="1"/>
  <c r="G13" i="17"/>
  <c r="D13" i="17"/>
  <c r="G11" i="17"/>
  <c r="D11" i="17"/>
  <c r="J19" i="16"/>
  <c r="I19" i="16"/>
  <c r="H19" i="16"/>
  <c r="G19" i="16"/>
  <c r="F19" i="16"/>
  <c r="E19" i="16"/>
  <c r="D19" i="16"/>
  <c r="C19" i="16"/>
  <c r="F16" i="15"/>
  <c r="G12" i="15" s="1"/>
  <c r="C16" i="15"/>
  <c r="D12" i="15" s="1"/>
  <c r="G13" i="15"/>
  <c r="D13" i="15"/>
  <c r="G11" i="15"/>
  <c r="D11" i="15"/>
  <c r="F20" i="14"/>
  <c r="E20" i="14"/>
  <c r="C20" i="14"/>
  <c r="B20" i="14"/>
  <c r="E18" i="13"/>
  <c r="F14" i="13" s="1"/>
  <c r="B18" i="13"/>
  <c r="C14" i="13" s="1"/>
  <c r="F16" i="13"/>
  <c r="C16" i="13"/>
  <c r="F15" i="13"/>
  <c r="C15" i="13"/>
  <c r="C13" i="13"/>
  <c r="F12" i="13"/>
  <c r="C12" i="13"/>
  <c r="F11" i="13"/>
  <c r="C11" i="13"/>
  <c r="C9" i="13"/>
  <c r="F92" i="12"/>
  <c r="B92" i="12"/>
  <c r="F79" i="12"/>
  <c r="B79" i="12"/>
  <c r="F73" i="12"/>
  <c r="B73" i="12"/>
  <c r="F59" i="12"/>
  <c r="B59" i="12"/>
  <c r="F37" i="12"/>
  <c r="B37" i="12"/>
  <c r="F25" i="12"/>
  <c r="H25" i="12" s="1"/>
  <c r="B25" i="12"/>
  <c r="F17" i="12"/>
  <c r="B17" i="12"/>
  <c r="F11" i="12"/>
  <c r="F99" i="12" s="1"/>
  <c r="B11" i="12"/>
  <c r="F49" i="11"/>
  <c r="B49" i="11"/>
  <c r="F46" i="11"/>
  <c r="B46" i="11"/>
  <c r="D46" i="11" s="1"/>
  <c r="F36" i="11"/>
  <c r="B36" i="11"/>
  <c r="F26" i="11"/>
  <c r="B26" i="11"/>
  <c r="B11" i="11" s="1"/>
  <c r="B59" i="11" s="1"/>
  <c r="F16" i="11"/>
  <c r="B16" i="11"/>
  <c r="F13" i="11"/>
  <c r="B13" i="11"/>
  <c r="D13" i="11" s="1"/>
  <c r="E31" i="10"/>
  <c r="F31" i="10" s="1"/>
  <c r="B31" i="10"/>
  <c r="C31" i="10" s="1"/>
  <c r="E21" i="10"/>
  <c r="F21" i="10" s="1"/>
  <c r="B21" i="10"/>
  <c r="C21" i="10" s="1"/>
  <c r="E11" i="10"/>
  <c r="E41" i="10" s="1"/>
  <c r="B11" i="10"/>
  <c r="B41" i="10" s="1"/>
  <c r="F15" i="8"/>
  <c r="G11" i="8" s="1"/>
  <c r="C15" i="8"/>
  <c r="G13" i="8"/>
  <c r="D13" i="8"/>
  <c r="G12" i="8"/>
  <c r="D12" i="8"/>
  <c r="D15" i="8" s="1"/>
  <c r="D11" i="8"/>
  <c r="G10" i="8"/>
  <c r="G15" i="8" s="1"/>
  <c r="D10" i="8"/>
  <c r="H19" i="7"/>
  <c r="G19" i="7"/>
  <c r="F19" i="7"/>
  <c r="E19" i="7"/>
  <c r="D19" i="7"/>
  <c r="C19" i="7"/>
  <c r="F15" i="6"/>
  <c r="G11" i="6" s="1"/>
  <c r="C15" i="6"/>
  <c r="D11" i="6" s="1"/>
  <c r="G12" i="6"/>
  <c r="D12" i="6"/>
  <c r="G10" i="6"/>
  <c r="D10" i="6"/>
  <c r="F20" i="5"/>
  <c r="E20" i="5"/>
  <c r="C20" i="5"/>
  <c r="B20" i="5"/>
  <c r="E18" i="4"/>
  <c r="B18" i="4"/>
  <c r="F16" i="4"/>
  <c r="C16" i="4"/>
  <c r="F15" i="4"/>
  <c r="C15" i="4"/>
  <c r="F14" i="4"/>
  <c r="C14" i="4"/>
  <c r="F13" i="4"/>
  <c r="C13" i="4"/>
  <c r="F12" i="4"/>
  <c r="C12" i="4"/>
  <c r="F11" i="4"/>
  <c r="C11" i="4"/>
  <c r="C18" i="4" s="1"/>
  <c r="F10" i="4"/>
  <c r="C10" i="4"/>
  <c r="F9" i="4"/>
  <c r="F18" i="4" s="1"/>
  <c r="C9" i="4"/>
  <c r="F94" i="3"/>
  <c r="B94" i="3"/>
  <c r="F81" i="3"/>
  <c r="B81" i="3"/>
  <c r="D81" i="3" s="1"/>
  <c r="F74" i="3"/>
  <c r="B74" i="3"/>
  <c r="F72" i="3"/>
  <c r="F60" i="3"/>
  <c r="B60" i="3"/>
  <c r="F37" i="3"/>
  <c r="B37" i="3"/>
  <c r="D37" i="3" s="1"/>
  <c r="F25" i="3"/>
  <c r="B25" i="3"/>
  <c r="F17" i="3"/>
  <c r="B17" i="3"/>
  <c r="D17" i="3" s="1"/>
  <c r="F11" i="3"/>
  <c r="F101" i="3" s="1"/>
  <c r="B11" i="3"/>
  <c r="B101" i="3" s="1"/>
  <c r="E18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E18" i="1" s="1"/>
  <c r="B10" i="1"/>
  <c r="C12" i="25" l="1"/>
  <c r="C13" i="25"/>
  <c r="C10" i="25"/>
  <c r="C17" i="25" s="1"/>
  <c r="G30" i="27"/>
  <c r="G26" i="27"/>
  <c r="G18" i="27"/>
  <c r="G14" i="27"/>
  <c r="G34" i="27"/>
  <c r="G21" i="27"/>
  <c r="G13" i="27"/>
  <c r="G29" i="27"/>
  <c r="G25" i="27"/>
  <c r="G17" i="27"/>
  <c r="G32" i="27"/>
  <c r="G28" i="27"/>
  <c r="G24" i="27"/>
  <c r="G20" i="27"/>
  <c r="G16" i="27"/>
  <c r="G31" i="27"/>
  <c r="G27" i="27"/>
  <c r="G19" i="27"/>
  <c r="G15" i="27"/>
  <c r="D29" i="27"/>
  <c r="D25" i="27"/>
  <c r="D17" i="27"/>
  <c r="D13" i="27"/>
  <c r="D31" i="27"/>
  <c r="D30" i="27"/>
  <c r="D26" i="27"/>
  <c r="D18" i="27"/>
  <c r="D14" i="27"/>
  <c r="D34" i="27"/>
  <c r="D21" i="27"/>
  <c r="D32" i="27"/>
  <c r="D28" i="27"/>
  <c r="D24" i="27"/>
  <c r="D20" i="27"/>
  <c r="D16" i="27"/>
  <c r="D27" i="27"/>
  <c r="D19" i="27"/>
  <c r="D15" i="27"/>
  <c r="F13" i="25"/>
  <c r="F11" i="25"/>
  <c r="F15" i="25"/>
  <c r="F12" i="25"/>
  <c r="F10" i="25"/>
  <c r="F77" i="24"/>
  <c r="C57" i="24"/>
  <c r="C53" i="24"/>
  <c r="C36" i="24"/>
  <c r="C28" i="24"/>
  <c r="C20" i="24"/>
  <c r="C16" i="24"/>
  <c r="C12" i="24"/>
  <c r="C72" i="24"/>
  <c r="C68" i="24"/>
  <c r="C64" i="24"/>
  <c r="C22" i="24"/>
  <c r="C74" i="24"/>
  <c r="C33" i="24"/>
  <c r="C56" i="24"/>
  <c r="C52" i="24"/>
  <c r="C35" i="24"/>
  <c r="C31" i="24"/>
  <c r="C27" i="24"/>
  <c r="C23" i="24"/>
  <c r="C15" i="24"/>
  <c r="C75" i="24"/>
  <c r="C67" i="24"/>
  <c r="C63" i="24"/>
  <c r="C55" i="24"/>
  <c r="C34" i="24"/>
  <c r="C30" i="24"/>
  <c r="C26" i="24"/>
  <c r="C62" i="24"/>
  <c r="C58" i="24"/>
  <c r="C54" i="24"/>
  <c r="C29" i="24"/>
  <c r="C21" i="24"/>
  <c r="C17" i="24"/>
  <c r="C73" i="24"/>
  <c r="C69" i="24"/>
  <c r="C25" i="24"/>
  <c r="C71" i="24"/>
  <c r="C51" i="24"/>
  <c r="C19" i="24"/>
  <c r="C59" i="24"/>
  <c r="C61" i="24"/>
  <c r="C66" i="24"/>
  <c r="F20" i="24"/>
  <c r="F28" i="24"/>
  <c r="F36" i="24"/>
  <c r="F53" i="24"/>
  <c r="F57" i="24"/>
  <c r="F69" i="24"/>
  <c r="F73" i="24"/>
  <c r="C14" i="24"/>
  <c r="F17" i="24"/>
  <c r="F29" i="24"/>
  <c r="F54" i="24"/>
  <c r="F58" i="24"/>
  <c r="F74" i="24"/>
  <c r="F22" i="24"/>
  <c r="F26" i="24"/>
  <c r="F30" i="24"/>
  <c r="F34" i="24"/>
  <c r="F55" i="24"/>
  <c r="F59" i="24"/>
  <c r="F63" i="24"/>
  <c r="F67" i="24"/>
  <c r="F75" i="24"/>
  <c r="F21" i="24"/>
  <c r="F62" i="24"/>
  <c r="F15" i="24"/>
  <c r="F19" i="24"/>
  <c r="F23" i="24"/>
  <c r="F27" i="24"/>
  <c r="F31" i="24"/>
  <c r="F35" i="24"/>
  <c r="F52" i="24"/>
  <c r="F56" i="24"/>
  <c r="F64" i="24"/>
  <c r="F68" i="24"/>
  <c r="C23" i="23"/>
  <c r="F31" i="23"/>
  <c r="F27" i="23"/>
  <c r="F19" i="23"/>
  <c r="F15" i="23"/>
  <c r="F26" i="23"/>
  <c r="F14" i="23"/>
  <c r="F30" i="23"/>
  <c r="F18" i="23"/>
  <c r="F34" i="23"/>
  <c r="F29" i="23"/>
  <c r="F25" i="23"/>
  <c r="F21" i="23"/>
  <c r="F17" i="23"/>
  <c r="F13" i="23"/>
  <c r="F32" i="23"/>
  <c r="F28" i="23"/>
  <c r="F24" i="23"/>
  <c r="F20" i="23"/>
  <c r="F16" i="23"/>
  <c r="F23" i="23"/>
  <c r="F12" i="23"/>
  <c r="B36" i="23"/>
  <c r="F19" i="21"/>
  <c r="C10" i="21"/>
  <c r="C12" i="21"/>
  <c r="C16" i="21"/>
  <c r="F12" i="21"/>
  <c r="F16" i="21"/>
  <c r="C13" i="21"/>
  <c r="C17" i="21"/>
  <c r="F13" i="21"/>
  <c r="F17" i="21"/>
  <c r="C11" i="21"/>
  <c r="C14" i="21"/>
  <c r="F11" i="21"/>
  <c r="C75" i="20"/>
  <c r="C71" i="20"/>
  <c r="C67" i="20"/>
  <c r="C60" i="20"/>
  <c r="C56" i="20"/>
  <c r="C39" i="20"/>
  <c r="C31" i="20"/>
  <c r="C27" i="20"/>
  <c r="C23" i="20"/>
  <c r="C15" i="20"/>
  <c r="C70" i="20"/>
  <c r="C66" i="20"/>
  <c r="C59" i="20"/>
  <c r="C38" i="20"/>
  <c r="C34" i="20"/>
  <c r="C30" i="20"/>
  <c r="C22" i="20"/>
  <c r="C18" i="20"/>
  <c r="C77" i="20"/>
  <c r="C65" i="20"/>
  <c r="C58" i="20"/>
  <c r="C33" i="20"/>
  <c r="C29" i="20"/>
  <c r="C17" i="20"/>
  <c r="C76" i="20"/>
  <c r="C16" i="20"/>
  <c r="C72" i="20"/>
  <c r="C57" i="20"/>
  <c r="C24" i="20"/>
  <c r="C12" i="20"/>
  <c r="C79" i="20" s="1"/>
  <c r="C37" i="20"/>
  <c r="C21" i="20"/>
  <c r="C61" i="20"/>
  <c r="C40" i="20"/>
  <c r="C32" i="20"/>
  <c r="C28" i="20"/>
  <c r="C55" i="20"/>
  <c r="C74" i="20"/>
  <c r="F75" i="20"/>
  <c r="F71" i="20"/>
  <c r="F67" i="20"/>
  <c r="F60" i="20"/>
  <c r="F56" i="20"/>
  <c r="F39" i="20"/>
  <c r="F31" i="20"/>
  <c r="F27" i="20"/>
  <c r="F23" i="20"/>
  <c r="F15" i="20"/>
  <c r="F58" i="20"/>
  <c r="F37" i="20"/>
  <c r="F29" i="20"/>
  <c r="F17" i="20"/>
  <c r="F72" i="20"/>
  <c r="F61" i="20"/>
  <c r="F57" i="20"/>
  <c r="F32" i="20"/>
  <c r="F24" i="20"/>
  <c r="F16" i="20"/>
  <c r="F77" i="20"/>
  <c r="F70" i="20"/>
  <c r="F66" i="20"/>
  <c r="F59" i="20"/>
  <c r="F38" i="20"/>
  <c r="F34" i="20"/>
  <c r="F30" i="20"/>
  <c r="F22" i="20"/>
  <c r="F18" i="20"/>
  <c r="F65" i="20"/>
  <c r="F33" i="20"/>
  <c r="F21" i="20"/>
  <c r="F76" i="20"/>
  <c r="F40" i="20"/>
  <c r="F28" i="20"/>
  <c r="F12" i="20"/>
  <c r="F55" i="20"/>
  <c r="F74" i="20"/>
  <c r="C14" i="20"/>
  <c r="F14" i="20"/>
  <c r="F12" i="1"/>
  <c r="F15" i="1"/>
  <c r="F16" i="1"/>
  <c r="F14" i="1"/>
  <c r="F13" i="2"/>
  <c r="F9" i="2"/>
  <c r="F18" i="2" s="1"/>
  <c r="B18" i="1"/>
  <c r="C11" i="1" s="1"/>
  <c r="F11" i="2"/>
  <c r="F15" i="2"/>
  <c r="F14" i="2"/>
  <c r="F10" i="2"/>
  <c r="F10" i="1"/>
  <c r="F12" i="2"/>
  <c r="F16" i="2"/>
  <c r="F21" i="19"/>
  <c r="C31" i="19"/>
  <c r="F37" i="19"/>
  <c r="F33" i="19"/>
  <c r="F29" i="19"/>
  <c r="F25" i="19"/>
  <c r="F17" i="19"/>
  <c r="F13" i="19"/>
  <c r="F39" i="19"/>
  <c r="F23" i="19"/>
  <c r="F15" i="19"/>
  <c r="F38" i="19"/>
  <c r="F22" i="19"/>
  <c r="F35" i="19"/>
  <c r="F27" i="19"/>
  <c r="F19" i="19"/>
  <c r="F34" i="19"/>
  <c r="F26" i="19"/>
  <c r="F14" i="19"/>
  <c r="F36" i="19"/>
  <c r="F32" i="19"/>
  <c r="F28" i="19"/>
  <c r="F24" i="19"/>
  <c r="F16" i="19"/>
  <c r="F12" i="19"/>
  <c r="F18" i="19"/>
  <c r="C32" i="19"/>
  <c r="C16" i="19"/>
  <c r="C39" i="19"/>
  <c r="C23" i="19"/>
  <c r="C38" i="19"/>
  <c r="C26" i="19"/>
  <c r="C22" i="19"/>
  <c r="C18" i="19"/>
  <c r="C37" i="19"/>
  <c r="C33" i="19"/>
  <c r="C29" i="19"/>
  <c r="C25" i="19"/>
  <c r="C17" i="19"/>
  <c r="C13" i="19"/>
  <c r="C36" i="19"/>
  <c r="C28" i="19"/>
  <c r="C24" i="19"/>
  <c r="C12" i="19"/>
  <c r="C15" i="19"/>
  <c r="C14" i="19"/>
  <c r="C35" i="19"/>
  <c r="C27" i="19"/>
  <c r="C19" i="19"/>
  <c r="C34" i="19"/>
  <c r="C21" i="19"/>
  <c r="F31" i="19"/>
  <c r="C11" i="19"/>
  <c r="C41" i="19" s="1"/>
  <c r="F11" i="19"/>
  <c r="F41" i="19" s="1"/>
  <c r="D10" i="17"/>
  <c r="D14" i="17"/>
  <c r="G10" i="17"/>
  <c r="G14" i="17"/>
  <c r="D10" i="15"/>
  <c r="D14" i="15"/>
  <c r="G10" i="15"/>
  <c r="G14" i="15"/>
  <c r="F9" i="13"/>
  <c r="F13" i="13"/>
  <c r="C10" i="13"/>
  <c r="C18" i="13" s="1"/>
  <c r="F10" i="13"/>
  <c r="H94" i="12"/>
  <c r="H90" i="12"/>
  <c r="H86" i="12"/>
  <c r="H82" i="12"/>
  <c r="H74" i="12"/>
  <c r="H70" i="12"/>
  <c r="H66" i="12"/>
  <c r="H62" i="12"/>
  <c r="H42" i="12"/>
  <c r="H38" i="12"/>
  <c r="H34" i="12"/>
  <c r="H30" i="12"/>
  <c r="H26" i="12"/>
  <c r="H22" i="12"/>
  <c r="H18" i="12"/>
  <c r="H14" i="12"/>
  <c r="H97" i="12"/>
  <c r="H93" i="12"/>
  <c r="H89" i="12"/>
  <c r="H85" i="12"/>
  <c r="H81" i="12"/>
  <c r="H77" i="12"/>
  <c r="H69" i="12"/>
  <c r="H65" i="12"/>
  <c r="H61" i="12"/>
  <c r="H45" i="12"/>
  <c r="H41" i="12"/>
  <c r="H33" i="12"/>
  <c r="H29" i="12"/>
  <c r="H21" i="12"/>
  <c r="H13" i="12"/>
  <c r="H95" i="12"/>
  <c r="H67" i="12"/>
  <c r="H39" i="12"/>
  <c r="H27" i="12"/>
  <c r="H15" i="12"/>
  <c r="H96" i="12"/>
  <c r="H88" i="12"/>
  <c r="H84" i="12"/>
  <c r="H80" i="12"/>
  <c r="H76" i="12"/>
  <c r="H68" i="12"/>
  <c r="H64" i="12"/>
  <c r="H60" i="12"/>
  <c r="H44" i="12"/>
  <c r="H40" i="12"/>
  <c r="H32" i="12"/>
  <c r="H28" i="12"/>
  <c r="H20" i="12"/>
  <c r="H12" i="12"/>
  <c r="H87" i="12"/>
  <c r="H83" i="12"/>
  <c r="H79" i="12"/>
  <c r="H75" i="12"/>
  <c r="H71" i="12"/>
  <c r="H63" i="12"/>
  <c r="H59" i="12"/>
  <c r="H43" i="12"/>
  <c r="H35" i="12"/>
  <c r="H31" i="12"/>
  <c r="H23" i="12"/>
  <c r="H19" i="12"/>
  <c r="H11" i="12"/>
  <c r="H17" i="12"/>
  <c r="H73" i="12"/>
  <c r="H37" i="12"/>
  <c r="H92" i="12"/>
  <c r="B99" i="12"/>
  <c r="D25" i="12" s="1"/>
  <c r="H46" i="11"/>
  <c r="D38" i="11"/>
  <c r="D53" i="11"/>
  <c r="D33" i="11"/>
  <c r="D17" i="11"/>
  <c r="D55" i="11"/>
  <c r="D51" i="11"/>
  <c r="D47" i="11"/>
  <c r="D43" i="11"/>
  <c r="D39" i="11"/>
  <c r="D31" i="11"/>
  <c r="D27" i="11"/>
  <c r="D23" i="11"/>
  <c r="D19" i="11"/>
  <c r="D54" i="11"/>
  <c r="D42" i="11"/>
  <c r="D34" i="11"/>
  <c r="D30" i="11"/>
  <c r="D22" i="11"/>
  <c r="D18" i="11"/>
  <c r="D14" i="11"/>
  <c r="D41" i="11"/>
  <c r="D29" i="11"/>
  <c r="D56" i="11"/>
  <c r="D52" i="11"/>
  <c r="D44" i="11"/>
  <c r="D40" i="11"/>
  <c r="D32" i="11"/>
  <c r="D28" i="11"/>
  <c r="D24" i="11"/>
  <c r="D20" i="11"/>
  <c r="D50" i="11"/>
  <c r="D57" i="11"/>
  <c r="D37" i="11"/>
  <c r="D21" i="11"/>
  <c r="D36" i="11"/>
  <c r="D16" i="11"/>
  <c r="D49" i="11"/>
  <c r="D11" i="11"/>
  <c r="D59" i="11" s="1"/>
  <c r="H13" i="11"/>
  <c r="H16" i="11"/>
  <c r="D26" i="11"/>
  <c r="F11" i="11"/>
  <c r="F59" i="11" s="1"/>
  <c r="C32" i="10"/>
  <c r="C28" i="10"/>
  <c r="C16" i="10"/>
  <c r="C12" i="10"/>
  <c r="C35" i="10"/>
  <c r="C19" i="10"/>
  <c r="C37" i="10"/>
  <c r="C33" i="10"/>
  <c r="C29" i="10"/>
  <c r="C25" i="10"/>
  <c r="C17" i="10"/>
  <c r="C13" i="10"/>
  <c r="C36" i="10"/>
  <c r="C24" i="10"/>
  <c r="C39" i="10"/>
  <c r="C23" i="10"/>
  <c r="C38" i="10"/>
  <c r="C34" i="10"/>
  <c r="C26" i="10"/>
  <c r="C22" i="10"/>
  <c r="C18" i="10"/>
  <c r="C14" i="10"/>
  <c r="C27" i="10"/>
  <c r="C15" i="10"/>
  <c r="F37" i="10"/>
  <c r="F33" i="10"/>
  <c r="F29" i="10"/>
  <c r="F25" i="10"/>
  <c r="F17" i="10"/>
  <c r="F13" i="10"/>
  <c r="F35" i="10"/>
  <c r="F23" i="10"/>
  <c r="F15" i="10"/>
  <c r="F36" i="10"/>
  <c r="F32" i="10"/>
  <c r="F28" i="10"/>
  <c r="F24" i="10"/>
  <c r="F16" i="10"/>
  <c r="F12" i="10"/>
  <c r="F39" i="10"/>
  <c r="F19" i="10"/>
  <c r="F38" i="10"/>
  <c r="F34" i="10"/>
  <c r="F26" i="10"/>
  <c r="F22" i="10"/>
  <c r="F18" i="10"/>
  <c r="F14" i="10"/>
  <c r="F27" i="10"/>
  <c r="C11" i="10"/>
  <c r="C41" i="10" s="1"/>
  <c r="F11" i="10"/>
  <c r="F41" i="10" s="1"/>
  <c r="D13" i="6"/>
  <c r="D15" i="6" s="1"/>
  <c r="G13" i="6"/>
  <c r="G15" i="6" s="1"/>
  <c r="H97" i="3"/>
  <c r="H89" i="3"/>
  <c r="H85" i="3"/>
  <c r="H81" i="3"/>
  <c r="H76" i="3"/>
  <c r="H72" i="3"/>
  <c r="H67" i="3"/>
  <c r="H39" i="3"/>
  <c r="H27" i="3"/>
  <c r="H15" i="3"/>
  <c r="H99" i="3"/>
  <c r="H87" i="3"/>
  <c r="H66" i="3"/>
  <c r="H46" i="3"/>
  <c r="H34" i="3"/>
  <c r="H26" i="3"/>
  <c r="H14" i="3"/>
  <c r="H82" i="3"/>
  <c r="H65" i="3"/>
  <c r="H41" i="3"/>
  <c r="H29" i="3"/>
  <c r="H17" i="3"/>
  <c r="H68" i="3"/>
  <c r="H64" i="3"/>
  <c r="H44" i="3"/>
  <c r="H40" i="3"/>
  <c r="H32" i="3"/>
  <c r="H28" i="3"/>
  <c r="H20" i="3"/>
  <c r="H12" i="3"/>
  <c r="H71" i="3"/>
  <c r="H43" i="3"/>
  <c r="H31" i="3"/>
  <c r="H23" i="3"/>
  <c r="H91" i="3"/>
  <c r="H83" i="3"/>
  <c r="H62" i="3"/>
  <c r="H38" i="3"/>
  <c r="H22" i="3"/>
  <c r="H90" i="3"/>
  <c r="H86" i="3"/>
  <c r="H61" i="3"/>
  <c r="H37" i="3"/>
  <c r="H25" i="3"/>
  <c r="H13" i="3"/>
  <c r="H96" i="3"/>
  <c r="H92" i="3"/>
  <c r="H88" i="3"/>
  <c r="H84" i="3"/>
  <c r="H75" i="3"/>
  <c r="H63" i="3"/>
  <c r="H35" i="3"/>
  <c r="H19" i="3"/>
  <c r="H95" i="3"/>
  <c r="H78" i="3"/>
  <c r="H70" i="3"/>
  <c r="H42" i="3"/>
  <c r="H30" i="3"/>
  <c r="H18" i="3"/>
  <c r="H98" i="3"/>
  <c r="H77" i="3"/>
  <c r="H69" i="3"/>
  <c r="H45" i="3"/>
  <c r="H33" i="3"/>
  <c r="H21" i="3"/>
  <c r="H60" i="3"/>
  <c r="D74" i="3"/>
  <c r="D25" i="3"/>
  <c r="H74" i="3"/>
  <c r="D94" i="3"/>
  <c r="D69" i="3"/>
  <c r="D65" i="3"/>
  <c r="D61" i="3"/>
  <c r="D45" i="3"/>
  <c r="D41" i="3"/>
  <c r="D33" i="3"/>
  <c r="D29" i="3"/>
  <c r="D21" i="3"/>
  <c r="D13" i="3"/>
  <c r="D92" i="3"/>
  <c r="D88" i="3"/>
  <c r="D84" i="3"/>
  <c r="D75" i="3"/>
  <c r="D63" i="3"/>
  <c r="D43" i="3"/>
  <c r="D35" i="3"/>
  <c r="D23" i="3"/>
  <c r="D15" i="3"/>
  <c r="D99" i="3"/>
  <c r="D87" i="3"/>
  <c r="D83" i="3"/>
  <c r="D70" i="3"/>
  <c r="D46" i="3"/>
  <c r="D38" i="3"/>
  <c r="D26" i="3"/>
  <c r="D14" i="3"/>
  <c r="D98" i="3"/>
  <c r="D77" i="3"/>
  <c r="D97" i="3"/>
  <c r="D89" i="3"/>
  <c r="D85" i="3"/>
  <c r="D76" i="3"/>
  <c r="D67" i="3"/>
  <c r="D39" i="3"/>
  <c r="D31" i="3"/>
  <c r="D19" i="3"/>
  <c r="D95" i="3"/>
  <c r="D78" i="3"/>
  <c r="D62" i="3"/>
  <c r="D34" i="3"/>
  <c r="D22" i="3"/>
  <c r="D90" i="3"/>
  <c r="D86" i="3"/>
  <c r="D72" i="3"/>
  <c r="D68" i="3"/>
  <c r="D64" i="3"/>
  <c r="D44" i="3"/>
  <c r="D40" i="3"/>
  <c r="D32" i="3"/>
  <c r="D28" i="3"/>
  <c r="D20" i="3"/>
  <c r="D12" i="3"/>
  <c r="D96" i="3"/>
  <c r="D71" i="3"/>
  <c r="D27" i="3"/>
  <c r="D91" i="3"/>
  <c r="D66" i="3"/>
  <c r="D42" i="3"/>
  <c r="D30" i="3"/>
  <c r="D18" i="3"/>
  <c r="D82" i="3"/>
  <c r="D60" i="3"/>
  <c r="H94" i="3"/>
  <c r="D11" i="3"/>
  <c r="H11" i="3"/>
  <c r="B18" i="2"/>
  <c r="C15" i="2" s="1"/>
  <c r="F11" i="1"/>
  <c r="F13" i="1"/>
  <c r="D12" i="27" l="1"/>
  <c r="G12" i="27"/>
  <c r="G23" i="27"/>
  <c r="D23" i="27"/>
  <c r="F17" i="25"/>
  <c r="C77" i="24"/>
  <c r="C30" i="23"/>
  <c r="C26" i="23"/>
  <c r="C18" i="23"/>
  <c r="C14" i="23"/>
  <c r="C31" i="23"/>
  <c r="C27" i="23"/>
  <c r="C19" i="23"/>
  <c r="C15" i="23"/>
  <c r="C34" i="23"/>
  <c r="C29" i="23"/>
  <c r="C25" i="23"/>
  <c r="C21" i="23"/>
  <c r="C17" i="23"/>
  <c r="C13" i="23"/>
  <c r="C32" i="23"/>
  <c r="C28" i="23"/>
  <c r="C24" i="23"/>
  <c r="C20" i="23"/>
  <c r="C16" i="23"/>
  <c r="F36" i="23"/>
  <c r="C12" i="23"/>
  <c r="C19" i="21"/>
  <c r="F79" i="20"/>
  <c r="C10" i="1"/>
  <c r="C12" i="1"/>
  <c r="C15" i="1"/>
  <c r="C14" i="1"/>
  <c r="C16" i="1"/>
  <c r="C14" i="2"/>
  <c r="C11" i="2"/>
  <c r="C13" i="1"/>
  <c r="G16" i="17"/>
  <c r="D16" i="17"/>
  <c r="G16" i="15"/>
  <c r="D16" i="15"/>
  <c r="F18" i="13"/>
  <c r="D79" i="12"/>
  <c r="D37" i="12"/>
  <c r="D95" i="12"/>
  <c r="D87" i="12"/>
  <c r="D83" i="12"/>
  <c r="D75" i="12"/>
  <c r="D71" i="12"/>
  <c r="D67" i="12"/>
  <c r="D63" i="12"/>
  <c r="D43" i="12"/>
  <c r="D39" i="12"/>
  <c r="D35" i="12"/>
  <c r="D31" i="12"/>
  <c r="D27" i="12"/>
  <c r="D23" i="12"/>
  <c r="D19" i="12"/>
  <c r="D15" i="12"/>
  <c r="D94" i="12"/>
  <c r="D90" i="12"/>
  <c r="D86" i="12"/>
  <c r="D82" i="12"/>
  <c r="D74" i="12"/>
  <c r="D70" i="12"/>
  <c r="D66" i="12"/>
  <c r="D62" i="12"/>
  <c r="D42" i="12"/>
  <c r="D38" i="12"/>
  <c r="D34" i="12"/>
  <c r="D30" i="12"/>
  <c r="D26" i="12"/>
  <c r="D22" i="12"/>
  <c r="D18" i="12"/>
  <c r="D14" i="12"/>
  <c r="D97" i="12"/>
  <c r="D93" i="12"/>
  <c r="D89" i="12"/>
  <c r="D85" i="12"/>
  <c r="D81" i="12"/>
  <c r="D77" i="12"/>
  <c r="D69" i="12"/>
  <c r="D65" i="12"/>
  <c r="D61" i="12"/>
  <c r="D45" i="12"/>
  <c r="D41" i="12"/>
  <c r="D33" i="12"/>
  <c r="D29" i="12"/>
  <c r="D21" i="12"/>
  <c r="D13" i="12"/>
  <c r="D96" i="12"/>
  <c r="D88" i="12"/>
  <c r="D84" i="12"/>
  <c r="D80" i="12"/>
  <c r="D76" i="12"/>
  <c r="D68" i="12"/>
  <c r="D64" i="12"/>
  <c r="D60" i="12"/>
  <c r="D44" i="12"/>
  <c r="D40" i="12"/>
  <c r="D32" i="12"/>
  <c r="D28" i="12"/>
  <c r="D20" i="12"/>
  <c r="D12" i="12"/>
  <c r="D92" i="12"/>
  <c r="D17" i="12"/>
  <c r="D59" i="12"/>
  <c r="D73" i="12"/>
  <c r="H99" i="12"/>
  <c r="D11" i="12"/>
  <c r="D99" i="12" s="1"/>
  <c r="H55" i="11"/>
  <c r="H51" i="11"/>
  <c r="H47" i="11"/>
  <c r="H43" i="11"/>
  <c r="H39" i="11"/>
  <c r="H31" i="11"/>
  <c r="H27" i="11"/>
  <c r="H23" i="11"/>
  <c r="H19" i="11"/>
  <c r="H54" i="11"/>
  <c r="H50" i="11"/>
  <c r="H42" i="11"/>
  <c r="H38" i="11"/>
  <c r="H30" i="11"/>
  <c r="H18" i="11"/>
  <c r="H14" i="11"/>
  <c r="H33" i="11"/>
  <c r="H34" i="11"/>
  <c r="H22" i="11"/>
  <c r="H53" i="11"/>
  <c r="H56" i="11"/>
  <c r="H52" i="11"/>
  <c r="H44" i="11"/>
  <c r="H40" i="11"/>
  <c r="H32" i="11"/>
  <c r="H28" i="11"/>
  <c r="H24" i="11"/>
  <c r="H20" i="11"/>
  <c r="H57" i="11"/>
  <c r="H41" i="11"/>
  <c r="H37" i="11"/>
  <c r="H29" i="11"/>
  <c r="H21" i="11"/>
  <c r="H17" i="11"/>
  <c r="H36" i="11"/>
  <c r="H11" i="11" s="1"/>
  <c r="H59" i="11" s="1"/>
  <c r="H49" i="11"/>
  <c r="H26" i="11"/>
  <c r="H101" i="3"/>
  <c r="D101" i="3"/>
  <c r="C10" i="2"/>
  <c r="C13" i="2"/>
  <c r="C9" i="2"/>
  <c r="C16" i="2"/>
  <c r="C12" i="2"/>
  <c r="C36" i="23" l="1"/>
  <c r="C18" i="2"/>
</calcChain>
</file>

<file path=xl/sharedStrings.xml><?xml version="1.0" encoding="utf-8"?>
<sst xmlns="http://schemas.openxmlformats.org/spreadsheetml/2006/main" count="1092" uniqueCount="216">
  <si>
    <t>BUSINESS INCOME TAXES</t>
  </si>
  <si>
    <t>TAX YEAR 2016</t>
  </si>
  <si>
    <t>Table 3</t>
  </si>
  <si>
    <t>DISTRIBUTION BY INDUSTRY</t>
  </si>
  <si>
    <t>($ THOUSANDS)</t>
  </si>
  <si>
    <t>% of</t>
  </si>
  <si>
    <t>Industry</t>
  </si>
  <si>
    <t>Number</t>
  </si>
  <si>
    <t>Total</t>
  </si>
  <si>
    <t>Liability</t>
  </si>
  <si>
    <t>Finance &amp; Insurance</t>
  </si>
  <si>
    <t>%</t>
  </si>
  <si>
    <t>Real Estate</t>
  </si>
  <si>
    <t>Services</t>
  </si>
  <si>
    <t>Information</t>
  </si>
  <si>
    <t>Trade</t>
  </si>
  <si>
    <t>Manufacturing</t>
  </si>
  <si>
    <t>Other</t>
  </si>
  <si>
    <t>TOTAL</t>
  </si>
  <si>
    <t>Table 4</t>
  </si>
  <si>
    <t>DISTRIBUTION BY LIABILITY PER RETURN</t>
  </si>
  <si>
    <t>Liability per Return</t>
  </si>
  <si>
    <t>(000)</t>
  </si>
  <si>
    <t>$300 or Less</t>
  </si>
  <si>
    <t>$300 - $1,000</t>
  </si>
  <si>
    <t>$1,000 - $5,000</t>
  </si>
  <si>
    <t>$5,000 - $10,000</t>
  </si>
  <si>
    <t>$10,000 - $50,000</t>
  </si>
  <si>
    <t xml:space="preserve">$50,000 - $500,000 </t>
  </si>
  <si>
    <t>$500,000 - $1,000,000</t>
  </si>
  <si>
    <t>More than $1,000,000</t>
  </si>
  <si>
    <t>BUSINESS CORPORATION TAX</t>
  </si>
  <si>
    <t>Table 7</t>
  </si>
  <si>
    <t>Credit Agencies</t>
  </si>
  <si>
    <t>Funds &amp; Trusts</t>
  </si>
  <si>
    <t>Insurance</t>
  </si>
  <si>
    <t>Securities &amp; Commodities</t>
  </si>
  <si>
    <t>Lessors of Non-Residential Property</t>
  </si>
  <si>
    <t>Lessors of Residential Property</t>
  </si>
  <si>
    <t>Lessors of Other Property</t>
  </si>
  <si>
    <t>Property Management</t>
  </si>
  <si>
    <t>Agents and Brokers</t>
  </si>
  <si>
    <t>Other Real Estate</t>
  </si>
  <si>
    <t>Computer and Electronics</t>
  </si>
  <si>
    <t>Chemical</t>
  </si>
  <si>
    <t>Food and Beverage</t>
  </si>
  <si>
    <t>Petroleum and Mining</t>
  </si>
  <si>
    <t>Textiles/Apparel/Leather</t>
  </si>
  <si>
    <t>Machinery</t>
  </si>
  <si>
    <t>Fabricated Metal</t>
  </si>
  <si>
    <t>Printing</t>
  </si>
  <si>
    <t>Furniture</t>
  </si>
  <si>
    <t>Other Manufacturing</t>
  </si>
  <si>
    <t>Prof/Tech/Managerial</t>
  </si>
  <si>
    <t>Holding Companies</t>
  </si>
  <si>
    <t>Legal Services</t>
  </si>
  <si>
    <t>Managerial</t>
  </si>
  <si>
    <t>Accounting</t>
  </si>
  <si>
    <t>Architectural/Engineering/Design</t>
  </si>
  <si>
    <t>Computer-Related</t>
  </si>
  <si>
    <t>Management/Science/Technical</t>
  </si>
  <si>
    <t>Advertising/Public Relations/Marketing</t>
  </si>
  <si>
    <t>Other Prof/Tech/Managerial</t>
  </si>
  <si>
    <t>(continued)</t>
  </si>
  <si>
    <r>
      <t xml:space="preserve">Table 7 </t>
    </r>
    <r>
      <rPr>
        <i/>
        <sz val="14"/>
        <rFont val="Arial"/>
        <family val="2"/>
      </rPr>
      <t>(continued)</t>
    </r>
  </si>
  <si>
    <t>Other Services</t>
  </si>
  <si>
    <t>Accommodations &amp; Food</t>
  </si>
  <si>
    <t>Administration/Support</t>
  </si>
  <si>
    <t>Arts &amp; Entertainment</t>
  </si>
  <si>
    <t>Education</t>
  </si>
  <si>
    <t>Health Care</t>
  </si>
  <si>
    <t>Personal Services</t>
  </si>
  <si>
    <t>Civic, Prof., Sports &amp; Similar Organizations</t>
  </si>
  <si>
    <t>Rental &amp; Leasing</t>
  </si>
  <si>
    <t>Repair &amp; Maintenance</t>
  </si>
  <si>
    <t>Social  Services</t>
  </si>
  <si>
    <t>Waste Management</t>
  </si>
  <si>
    <t>Miscellaneous Other Services</t>
  </si>
  <si>
    <t>Broadcasting/Telecomm</t>
  </si>
  <si>
    <t>Information Services/Data</t>
  </si>
  <si>
    <t>Movies/Video/Sound</t>
  </si>
  <si>
    <t>Publishing</t>
  </si>
  <si>
    <t>Other Information</t>
  </si>
  <si>
    <t>Durable Wholesale</t>
  </si>
  <si>
    <t>Non-Durable Wholesale</t>
  </si>
  <si>
    <t>Retail-Clothing and Accessories</t>
  </si>
  <si>
    <t>Retail-General Merchandise</t>
  </si>
  <si>
    <t>Retail-Food and Beverage</t>
  </si>
  <si>
    <t>Retail-Health and Personal Care</t>
  </si>
  <si>
    <t>Retail-Building Maintenance and Gardening</t>
  </si>
  <si>
    <t>Retail-Electronics</t>
  </si>
  <si>
    <t>Retail-Furniture and Furnishings</t>
  </si>
  <si>
    <t>Retail-Motor Vehicles</t>
  </si>
  <si>
    <t>Retail-Other</t>
  </si>
  <si>
    <t>Construction</t>
  </si>
  <si>
    <t>Transportation</t>
  </si>
  <si>
    <t>Utilities</t>
  </si>
  <si>
    <t>Miscellaneous Other</t>
  </si>
  <si>
    <t>Not Available</t>
  </si>
  <si>
    <t>Table 8</t>
  </si>
  <si>
    <t xml:space="preserve">$10,000 - $50,000 </t>
  </si>
  <si>
    <t>Table 9</t>
  </si>
  <si>
    <t>TOP TEN PERCENT AND TOP ONE PERCENT OF TAXPAYERS</t>
  </si>
  <si>
    <t>BY INDUSTRY</t>
  </si>
  <si>
    <t>Top Ten Percent</t>
  </si>
  <si>
    <t>Top One Percent</t>
  </si>
  <si>
    <t>Table 10</t>
  </si>
  <si>
    <t>DISTRIBUTION BY TAX BASE</t>
  </si>
  <si>
    <t>Tax Base</t>
  </si>
  <si>
    <t>Net Income</t>
  </si>
  <si>
    <t>Capital</t>
  </si>
  <si>
    <t>Minimum Tax</t>
  </si>
  <si>
    <t>Extension</t>
  </si>
  <si>
    <t>Table 11</t>
  </si>
  <si>
    <t>DISTRIBUTION BY TAX BASE AND INDUSTRY</t>
  </si>
  <si>
    <t>Table 12</t>
  </si>
  <si>
    <t>DISTRIBUTION BY FORM TYPE</t>
  </si>
  <si>
    <t>Form Type</t>
  </si>
  <si>
    <t>Long Form (NYC-2)</t>
  </si>
  <si>
    <t>Combined Form (NYC-2A)</t>
  </si>
  <si>
    <t>Short Form (NYC-2S)</t>
  </si>
  <si>
    <t>Table 13</t>
  </si>
  <si>
    <t>DISTRIBUTION BY FORM TYPE AND LIABILITY PER RETURN</t>
  </si>
  <si>
    <t>Long Form</t>
  </si>
  <si>
    <t>Combined Form</t>
  </si>
  <si>
    <t>Short Form</t>
  </si>
  <si>
    <t>NYC-2</t>
  </si>
  <si>
    <t>NYC-2A</t>
  </si>
  <si>
    <t>NYC-2S</t>
  </si>
  <si>
    <t>*</t>
  </si>
  <si>
    <r>
      <t xml:space="preserve">More than </t>
    </r>
    <r>
      <rPr>
        <b/>
        <sz val="12"/>
        <rFont val="Arial"/>
        <family val="2"/>
      </rPr>
      <t>$1,000,000</t>
    </r>
  </si>
  <si>
    <t>* Numbers cannot be provided due to confidentiality restrictions.</t>
  </si>
  <si>
    <t>Table 14</t>
  </si>
  <si>
    <t>DISTRIBUTION BY ALLOCATION STATUS AND INDUSTRY</t>
  </si>
  <si>
    <t>Allocation Status and</t>
  </si>
  <si>
    <t>Multi-jurisdictional</t>
  </si>
  <si>
    <t>100% N.Y.C.</t>
  </si>
  <si>
    <t>See Appendix A for definition of allocation status.</t>
  </si>
  <si>
    <t>Table 15</t>
  </si>
  <si>
    <t>DISTRIBUTION BY TAX RATE AND INDUSTRY</t>
  </si>
  <si>
    <t>Tax Rate and Industry</t>
  </si>
  <si>
    <t>Taxpayers on the Net Income Tax Base</t>
  </si>
  <si>
    <t xml:space="preserve">   4.425%</t>
  </si>
  <si>
    <t xml:space="preserve">      Manufacturing</t>
  </si>
  <si>
    <t xml:space="preserve">   6.5%</t>
  </si>
  <si>
    <t xml:space="preserve">      Finance &amp; Insurance</t>
  </si>
  <si>
    <t xml:space="preserve">      Real Estate</t>
  </si>
  <si>
    <t xml:space="preserve">      Professional/Technical/Managerial</t>
  </si>
  <si>
    <t xml:space="preserve">      Other Services</t>
  </si>
  <si>
    <t xml:space="preserve">      Information</t>
  </si>
  <si>
    <t xml:space="preserve">      Trade</t>
  </si>
  <si>
    <t xml:space="preserve">      Other</t>
  </si>
  <si>
    <t xml:space="preserve">   Between 6.5% and 8.85%</t>
  </si>
  <si>
    <t xml:space="preserve">   8.85%</t>
  </si>
  <si>
    <t xml:space="preserve">   9%</t>
  </si>
  <si>
    <t>Taxpayers Not on Net Income Tax Base</t>
  </si>
  <si>
    <t>GENERAL CORPORATION TAX</t>
  </si>
  <si>
    <t>Table 18</t>
  </si>
  <si>
    <t>Food &amp; Beverage</t>
  </si>
  <si>
    <r>
      <t xml:space="preserve">Table 18 </t>
    </r>
    <r>
      <rPr>
        <i/>
        <sz val="14"/>
        <rFont val="Arial"/>
        <family val="2"/>
      </rPr>
      <t>(continued)</t>
    </r>
  </si>
  <si>
    <t>Repair and Maintenance</t>
  </si>
  <si>
    <t>Public Administration &amp; Social Services</t>
  </si>
  <si>
    <t>Table 19</t>
  </si>
  <si>
    <t>Table 20</t>
  </si>
  <si>
    <t>Table 21</t>
  </si>
  <si>
    <t>Income Plus Compensation</t>
  </si>
  <si>
    <t>Table 22</t>
  </si>
  <si>
    <t>Table 23</t>
  </si>
  <si>
    <t>Short Form (NYC-4S EZ)</t>
  </si>
  <si>
    <t>Short Form (NYC-4S)</t>
  </si>
  <si>
    <t>Long Form (NYC-3L)</t>
  </si>
  <si>
    <t>Combined Form (NYC-3A)</t>
  </si>
  <si>
    <t>Not Available/Extension</t>
  </si>
  <si>
    <t>Table 24</t>
  </si>
  <si>
    <t>NYC-4S EZ</t>
  </si>
  <si>
    <t>NYC-4S</t>
  </si>
  <si>
    <t>NYC-3L</t>
  </si>
  <si>
    <t>NYC-3A</t>
  </si>
  <si>
    <t>Table 25</t>
  </si>
  <si>
    <t>See Appendix B for definition of allocation status.</t>
  </si>
  <si>
    <t>UNINCORPORATED BUSINESS TAX</t>
  </si>
  <si>
    <t>PARTNERSHIP TAXPAYERS</t>
  </si>
  <si>
    <t>Table 28</t>
  </si>
  <si>
    <t>Legal</t>
  </si>
  <si>
    <t xml:space="preserve">Securities &amp; Commodities </t>
  </si>
  <si>
    <t>Insurance and Other Finance</t>
  </si>
  <si>
    <t>Advertising/Public Relations</t>
  </si>
  <si>
    <t>Arts/Enter/Accom/Food</t>
  </si>
  <si>
    <t>Accommodations</t>
  </si>
  <si>
    <t>Amusement</t>
  </si>
  <si>
    <t>Food Services</t>
  </si>
  <si>
    <t>Performing Arts</t>
  </si>
  <si>
    <r>
      <t xml:space="preserve">Table 28 </t>
    </r>
    <r>
      <rPr>
        <i/>
        <sz val="14"/>
        <rFont val="Arial"/>
        <family val="2"/>
      </rPr>
      <t>(continued)</t>
    </r>
  </si>
  <si>
    <t>Personal Service</t>
  </si>
  <si>
    <t>Social Services</t>
  </si>
  <si>
    <t>Retail</t>
  </si>
  <si>
    <t>Lessors of Real Estate</t>
  </si>
  <si>
    <t>Brokers/Managers</t>
  </si>
  <si>
    <t>Table 29</t>
  </si>
  <si>
    <t>$50,000 - $500,000</t>
  </si>
  <si>
    <t>Table 30</t>
  </si>
  <si>
    <t>TOP TEN PERCENT AND TOP ONE PERCENT OF TAXPAYERS BY INDUSTRY</t>
  </si>
  <si>
    <t>Table 31</t>
  </si>
  <si>
    <t>PROPRIETORSHIP TAXPAYERS</t>
  </si>
  <si>
    <t>Table 34</t>
  </si>
  <si>
    <t>Other Finance</t>
  </si>
  <si>
    <t>Accommodations &amp; Food Services</t>
  </si>
  <si>
    <r>
      <t xml:space="preserve">Table 34 </t>
    </r>
    <r>
      <rPr>
        <i/>
        <sz val="14"/>
        <rFont val="Arial"/>
        <family val="2"/>
      </rPr>
      <t>(continued)</t>
    </r>
  </si>
  <si>
    <t>Health Practitioners</t>
  </si>
  <si>
    <t>Other Health Care</t>
  </si>
  <si>
    <t>Transportation &amp; Utilities</t>
  </si>
  <si>
    <t>Miscellaneous Other &amp; Not Available</t>
  </si>
  <si>
    <t>Table 35</t>
  </si>
  <si>
    <t>More than $50,000</t>
  </si>
  <si>
    <t>Table 36</t>
  </si>
  <si>
    <t>Table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</si>
</sst>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0.0"/>
    <numFmt numFmtId="165" formatCode="&quot;$&quot;#,##0,"/>
    <numFmt numFmtId="166" formatCode="#,##0,"/>
    <numFmt numFmtId="167" formatCode="&quot;$&quot;#,##0"/>
    <numFmt numFmtId="168" formatCode="#,##0.0"/>
    <numFmt numFmtId="169" formatCode="0.0%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sz val="12"/>
      <name val="Arial Narrow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color indexed="51"/>
      <name val="Arial"/>
      <family val="2"/>
    </font>
    <font>
      <sz val="10"/>
      <color indexed="43"/>
      <name val="Arial"/>
      <family val="2"/>
    </font>
    <font>
      <b/>
      <sz val="12"/>
      <name val="Arial Narrow"/>
      <family val="2"/>
    </font>
    <font>
      <sz val="10"/>
      <color indexed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/>
    <xf numFmtId="3" fontId="5" fillId="0" borderId="7" xfId="0" applyNumberFormat="1" applyFont="1" applyBorder="1"/>
    <xf numFmtId="164" fontId="5" fillId="0" borderId="0" xfId="0" applyNumberFormat="1" applyFont="1"/>
    <xf numFmtId="165" fontId="5" fillId="0" borderId="7" xfId="0" applyNumberFormat="1" applyFont="1" applyBorder="1"/>
    <xf numFmtId="0" fontId="5" fillId="0" borderId="8" xfId="0" applyFont="1" applyBorder="1"/>
    <xf numFmtId="166" fontId="5" fillId="0" borderId="7" xfId="0" applyNumberFormat="1" applyFont="1" applyBorder="1"/>
    <xf numFmtId="0" fontId="3" fillId="0" borderId="8" xfId="0" applyFont="1" applyBorder="1"/>
    <xf numFmtId="3" fontId="6" fillId="0" borderId="7" xfId="0" applyNumberFormat="1" applyFont="1" applyBorder="1"/>
    <xf numFmtId="164" fontId="6" fillId="0" borderId="0" xfId="0" applyNumberFormat="1" applyFont="1"/>
    <xf numFmtId="167" fontId="6" fillId="0" borderId="7" xfId="0" applyNumberFormat="1" applyFont="1" applyBorder="1"/>
    <xf numFmtId="0" fontId="6" fillId="0" borderId="4" xfId="0" applyFont="1" applyBorder="1"/>
    <xf numFmtId="3" fontId="6" fillId="0" borderId="4" xfId="0" applyNumberFormat="1" applyFont="1" applyBorder="1"/>
    <xf numFmtId="168" fontId="6" fillId="0" borderId="5" xfId="0" applyNumberFormat="1" applyFont="1" applyBorder="1"/>
    <xf numFmtId="3" fontId="6" fillId="0" borderId="5" xfId="0" applyNumberFormat="1" applyFont="1" applyBorder="1"/>
    <xf numFmtId="165" fontId="6" fillId="0" borderId="4" xfId="0" applyNumberFormat="1" applyFont="1" applyBorder="1"/>
    <xf numFmtId="0" fontId="6" fillId="0" borderId="6" xfId="0" applyFont="1" applyBorder="1"/>
    <xf numFmtId="0" fontId="6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6" fillId="0" borderId="1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5" fillId="0" borderId="4" xfId="0" quotePrefix="1" applyFont="1" applyBorder="1" applyAlignment="1">
      <alignment horizontal="right"/>
    </xf>
    <xf numFmtId="0" fontId="0" fillId="0" borderId="6" xfId="0" applyBorder="1"/>
    <xf numFmtId="0" fontId="5" fillId="0" borderId="7" xfId="0" applyFont="1" applyBorder="1"/>
    <xf numFmtId="164" fontId="6" fillId="0" borderId="5" xfId="0" applyNumberFormat="1" applyFont="1" applyBorder="1"/>
    <xf numFmtId="0" fontId="6" fillId="0" borderId="5" xfId="0" applyFont="1" applyBorder="1"/>
    <xf numFmtId="3" fontId="0" fillId="0" borderId="0" xfId="0" applyNumberFormat="1"/>
    <xf numFmtId="0" fontId="7" fillId="0" borderId="0" xfId="0" quotePrefix="1" applyFont="1" applyAlignment="1">
      <alignment horizontal="left" vertical="top" wrapText="1"/>
    </xf>
    <xf numFmtId="10" fontId="3" fillId="0" borderId="0" xfId="0" applyNumberFormat="1" applyFont="1"/>
    <xf numFmtId="0" fontId="3" fillId="0" borderId="7" xfId="0" applyFont="1" applyBorder="1"/>
    <xf numFmtId="10" fontId="3" fillId="0" borderId="0" xfId="1" applyNumberFormat="1" applyFont="1"/>
    <xf numFmtId="0" fontId="6" fillId="0" borderId="0" xfId="0" applyFont="1"/>
    <xf numFmtId="165" fontId="6" fillId="0" borderId="7" xfId="0" applyNumberFormat="1" applyFont="1" applyBorder="1"/>
    <xf numFmtId="0" fontId="6" fillId="0" borderId="8" xfId="0" applyFont="1" applyBorder="1"/>
    <xf numFmtId="169" fontId="3" fillId="0" borderId="0" xfId="1" applyNumberFormat="1" applyFont="1"/>
    <xf numFmtId="169" fontId="3" fillId="0" borderId="0" xfId="0" applyNumberFormat="1" applyFont="1"/>
    <xf numFmtId="164" fontId="3" fillId="0" borderId="0" xfId="0" applyNumberFormat="1" applyFont="1"/>
    <xf numFmtId="166" fontId="3" fillId="0" borderId="7" xfId="0" applyNumberFormat="1" applyFont="1" applyBorder="1"/>
    <xf numFmtId="166" fontId="6" fillId="0" borderId="7" xfId="0" applyNumberFormat="1" applyFont="1" applyBorder="1"/>
    <xf numFmtId="3" fontId="3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5" fillId="0" borderId="0" xfId="0" applyNumberFormat="1" applyFont="1"/>
    <xf numFmtId="166" fontId="5" fillId="0" borderId="0" xfId="0" applyNumberFormat="1" applyFont="1"/>
    <xf numFmtId="0" fontId="10" fillId="0" borderId="7" xfId="0" applyFont="1" applyBorder="1"/>
    <xf numFmtId="3" fontId="3" fillId="0" borderId="7" xfId="0" applyNumberFormat="1" applyFont="1" applyBorder="1"/>
    <xf numFmtId="6" fontId="5" fillId="0" borderId="0" xfId="0" applyNumberFormat="1" applyFont="1"/>
    <xf numFmtId="6" fontId="3" fillId="0" borderId="0" xfId="0" applyNumberFormat="1" applyFont="1"/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165" fontId="5" fillId="0" borderId="0" xfId="0" applyNumberFormat="1" applyFont="1"/>
    <xf numFmtId="6" fontId="5" fillId="0" borderId="8" xfId="0" applyNumberFormat="1" applyFont="1" applyBorder="1" applyAlignment="1">
      <alignment horizontal="right"/>
    </xf>
    <xf numFmtId="6" fontId="0" fillId="0" borderId="8" xfId="0" applyNumberFormat="1" applyBorder="1" applyAlignment="1">
      <alignment horizontal="right"/>
    </xf>
    <xf numFmtId="0" fontId="0" fillId="0" borderId="8" xfId="0" applyBorder="1"/>
    <xf numFmtId="0" fontId="0" fillId="0" borderId="7" xfId="0" applyBorder="1"/>
    <xf numFmtId="165" fontId="6" fillId="0" borderId="5" xfId="0" applyNumberFormat="1" applyFont="1" applyBorder="1"/>
    <xf numFmtId="6" fontId="6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3" fontId="5" fillId="0" borderId="7" xfId="0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3" fontId="0" fillId="0" borderId="7" xfId="0" applyNumberFormat="1" applyBorder="1"/>
    <xf numFmtId="164" fontId="0" fillId="0" borderId="0" xfId="0" applyNumberFormat="1"/>
    <xf numFmtId="3" fontId="12" fillId="0" borderId="4" xfId="0" applyNumberFormat="1" applyFont="1" applyBorder="1" applyAlignment="1">
      <alignment horizontal="right"/>
    </xf>
    <xf numFmtId="164" fontId="12" fillId="0" borderId="5" xfId="0" applyNumberFormat="1" applyFont="1" applyBorder="1"/>
    <xf numFmtId="0" fontId="12" fillId="0" borderId="5" xfId="0" applyFont="1" applyBorder="1"/>
    <xf numFmtId="0" fontId="12" fillId="0" borderId="6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3" fillId="0" borderId="0" xfId="0" applyFont="1"/>
    <xf numFmtId="165" fontId="5" fillId="0" borderId="8" xfId="0" applyNumberFormat="1" applyFont="1" applyBorder="1"/>
    <xf numFmtId="6" fontId="14" fillId="0" borderId="0" xfId="0" applyNumberFormat="1" applyFont="1"/>
    <xf numFmtId="6" fontId="15" fillId="0" borderId="0" xfId="0" applyNumberFormat="1" applyFont="1"/>
    <xf numFmtId="166" fontId="5" fillId="0" borderId="8" xfId="0" applyNumberFormat="1" applyFont="1" applyBorder="1"/>
    <xf numFmtId="0" fontId="14" fillId="0" borderId="0" xfId="0" applyFont="1"/>
    <xf numFmtId="0" fontId="15" fillId="0" borderId="0" xfId="0" applyFont="1"/>
    <xf numFmtId="0" fontId="13" fillId="0" borderId="5" xfId="0" applyFont="1" applyBorder="1"/>
    <xf numFmtId="165" fontId="6" fillId="0" borderId="6" xfId="0" applyNumberFormat="1" applyFont="1" applyBorder="1"/>
    <xf numFmtId="3" fontId="6" fillId="0" borderId="4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5" fillId="0" borderId="5" xfId="0" quotePrefix="1" applyFont="1" applyBorder="1" applyAlignment="1">
      <alignment horizontal="right"/>
    </xf>
    <xf numFmtId="0" fontId="5" fillId="0" borderId="6" xfId="0" quotePrefix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0" fontId="16" fillId="0" borderId="7" xfId="0" applyFont="1" applyBorder="1"/>
    <xf numFmtId="3" fontId="0" fillId="0" borderId="8" xfId="0" applyNumberFormat="1" applyBorder="1"/>
    <xf numFmtId="0" fontId="17" fillId="0" borderId="0" xfId="0" applyFont="1"/>
    <xf numFmtId="1" fontId="0" fillId="0" borderId="0" xfId="0" applyNumberFormat="1"/>
    <xf numFmtId="0" fontId="18" fillId="0" borderId="7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3" fillId="0" borderId="0" xfId="1" applyNumberFormat="1" applyFont="1"/>
    <xf numFmtId="4" fontId="0" fillId="0" borderId="0" xfId="0" applyNumberFormat="1"/>
    <xf numFmtId="3" fontId="19" fillId="0" borderId="0" xfId="0" applyNumberFormat="1" applyFont="1"/>
    <xf numFmtId="0" fontId="6" fillId="0" borderId="7" xfId="0" quotePrefix="1" applyFont="1" applyBorder="1"/>
    <xf numFmtId="0" fontId="5" fillId="0" borderId="7" xfId="0" quotePrefix="1" applyFont="1" applyBorder="1"/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20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6" xfId="0" applyFont="1" applyBorder="1"/>
    <xf numFmtId="164" fontId="6" fillId="0" borderId="0" xfId="1" applyNumberFormat="1" applyFont="1"/>
    <xf numFmtId="6" fontId="6" fillId="0" borderId="7" xfId="0" applyNumberFormat="1" applyFont="1" applyBorder="1"/>
    <xf numFmtId="3" fontId="5" fillId="0" borderId="5" xfId="0" applyNumberFormat="1" applyFont="1" applyBorder="1"/>
    <xf numFmtId="166" fontId="5" fillId="0" borderId="5" xfId="0" applyNumberFormat="1" applyFont="1" applyBorder="1"/>
    <xf numFmtId="166" fontId="0" fillId="0" borderId="0" xfId="0" applyNumberFormat="1"/>
    <xf numFmtId="0" fontId="6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6" fontId="3" fillId="0" borderId="8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0" fillId="2" borderId="3" xfId="0" applyFill="1" applyBorder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18" fillId="2" borderId="7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6" fillId="2" borderId="7" xfId="0" applyFont="1" applyFill="1" applyBorder="1"/>
    <xf numFmtId="3" fontId="6" fillId="2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/>
    <xf numFmtId="0" fontId="6" fillId="2" borderId="8" xfId="0" applyFont="1" applyFill="1" applyBorder="1"/>
    <xf numFmtId="0" fontId="5" fillId="2" borderId="7" xfId="0" applyFont="1" applyFill="1" applyBorder="1"/>
    <xf numFmtId="3" fontId="5" fillId="2" borderId="7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/>
    <xf numFmtId="0" fontId="5" fillId="2" borderId="8" xfId="0" applyFont="1" applyFill="1" applyBorder="1"/>
    <xf numFmtId="3" fontId="0" fillId="2" borderId="0" xfId="0" applyNumberFormat="1" applyFill="1"/>
    <xf numFmtId="3" fontId="5" fillId="2" borderId="7" xfId="0" applyNumberFormat="1" applyFont="1" applyFill="1" applyBorder="1"/>
    <xf numFmtId="0" fontId="3" fillId="2" borderId="7" xfId="0" applyFont="1" applyFill="1" applyBorder="1"/>
    <xf numFmtId="0" fontId="6" fillId="2" borderId="4" xfId="0" applyFont="1" applyFill="1" applyBorder="1"/>
    <xf numFmtId="3" fontId="6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12" fillId="2" borderId="5" xfId="0" applyFont="1" applyFill="1" applyBorder="1"/>
    <xf numFmtId="0" fontId="12" fillId="2" borderId="6" xfId="0" applyFont="1" applyFill="1" applyBorder="1"/>
    <xf numFmtId="4" fontId="0" fillId="2" borderId="0" xfId="0" applyNumberFormat="1" applyFill="1"/>
    <xf numFmtId="0" fontId="3" fillId="2" borderId="0" xfId="0" applyFont="1" applyFill="1"/>
    <xf numFmtId="3" fontId="19" fillId="2" borderId="0" xfId="0" applyNumberFormat="1" applyFont="1" applyFill="1"/>
    <xf numFmtId="3" fontId="21" fillId="0" borderId="7" xfId="0" applyNumberFormat="1" applyFont="1" applyBorder="1"/>
    <xf numFmtId="0" fontId="8" fillId="0" borderId="0" xfId="0" applyFont="1"/>
    <xf numFmtId="6" fontId="3" fillId="0" borderId="8" xfId="0" applyNumberFormat="1" applyFont="1" applyBorder="1"/>
    <xf numFmtId="6" fontId="5" fillId="0" borderId="8" xfId="0" applyNumberFormat="1" applyFont="1" applyBorder="1"/>
    <xf numFmtId="3" fontId="6" fillId="0" borderId="6" xfId="0" applyNumberFormat="1" applyFont="1" applyBorder="1"/>
    <xf numFmtId="166" fontId="3" fillId="0" borderId="0" xfId="0" applyNumberFormat="1" applyFont="1"/>
    <xf numFmtId="3" fontId="6" fillId="0" borderId="0" xfId="0" applyNumberFormat="1" applyFont="1"/>
    <xf numFmtId="165" fontId="6" fillId="0" borderId="0" xfId="0" applyNumberFormat="1" applyFont="1"/>
    <xf numFmtId="6" fontId="5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4" fontId="5" fillId="2" borderId="0" xfId="0" applyNumberFormat="1" applyFont="1" applyFill="1" applyAlignment="1">
      <alignment horizontal="left"/>
    </xf>
    <xf numFmtId="9" fontId="3" fillId="2" borderId="0" xfId="1" applyFont="1" applyFill="1"/>
    <xf numFmtId="0" fontId="18" fillId="2" borderId="5" xfId="0" applyFont="1" applyFill="1" applyBorder="1"/>
    <xf numFmtId="0" fontId="6" fillId="2" borderId="5" xfId="0" applyFont="1" applyFill="1" applyBorder="1"/>
    <xf numFmtId="164" fontId="6" fillId="2" borderId="5" xfId="0" applyNumberFormat="1" applyFont="1" applyFill="1" applyBorder="1"/>
    <xf numFmtId="0" fontId="6" fillId="2" borderId="6" xfId="0" applyFont="1" applyFill="1" applyBorder="1"/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0" fontId="12" fillId="2" borderId="0" xfId="0" applyFont="1" applyFill="1"/>
    <xf numFmtId="167" fontId="6" fillId="2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39-4652-B519-FF086197821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9-4652-B519-FF08619782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PERS. &amp; BUS. SER.
$10.4  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9-4652-B519-FF08619782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REAL ESTATE
$3.5  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39-4652-B519-FF08619782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FINANCE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$66.2  34%</a:t>
                    </a:r>
                    <a:r>
                      <a:rPr lang="en-US" sz="15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9-4652-B519-FF08619782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$3.8  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9-4652-B519-FF08619782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PROF. SERVICES
$26.3  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9-4652-B519-FF08619782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OTHER
$2.9  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39-4652-B519-FF08619782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D39-4652-B519-FF086197821A}"/>
            </c:ext>
          </c:extLst>
        </c:ser>
        <c:ser>
          <c:idx val="1"/>
          <c:order val="1"/>
          <c:tx>
            <c:v>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D39-4652-B519-FF086197821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D39-4652-B519-FF0861978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F3-4172-9811-AE16EA41695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LEGAL
$172.5  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F3-4172-9811-AE16EA4169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PERS. &amp; BUS. SER.
$36.4  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3-4172-9811-AE16EA4169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REAL ESTATE
$13.0  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3-4172-9811-AE16EA4169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
$133.0  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F3-4172-9811-AE16EA4169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$5.1  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3-4172-9811-AE16EA4169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PROF.
SERVICES
$51.4  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F3-4172-9811-AE16EA4169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OTHER
$55.5  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F3-4172-9811-AE16EA4169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79F3-4172-9811-AE16EA416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57150</xdr:rowOff>
    </xdr:from>
    <xdr:to>
      <xdr:col>6</xdr:col>
      <xdr:colOff>0</xdr:colOff>
      <xdr:row>6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2E6F1CB-6A77-4D27-A821-38EB24927DFF}"/>
            </a:ext>
          </a:extLst>
        </xdr:cNvPr>
        <xdr:cNvSpPr txBox="1">
          <a:spLocks noChangeArrowheads="1"/>
        </xdr:cNvSpPr>
      </xdr:nvSpPr>
      <xdr:spPr bwMode="auto">
        <a:xfrm>
          <a:off x="7077075" y="57150"/>
          <a:ext cx="0" cy="148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Table 17</a:t>
          </a:r>
          <a:endParaRPr lang="en-US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UNINCORPORATED BUSINESS TAX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PARTNERSHIP LIABILITY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228600</xdr:rowOff>
    </xdr:from>
    <xdr:to>
      <xdr:col>6</xdr:col>
      <xdr:colOff>0</xdr:colOff>
      <xdr:row>11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6C0F123-CC0F-448C-B1D9-87FC8DED76AA}"/>
            </a:ext>
          </a:extLst>
        </xdr:cNvPr>
        <xdr:cNvSpPr txBox="1">
          <a:spLocks noChangeArrowheads="1"/>
        </xdr:cNvSpPr>
      </xdr:nvSpPr>
      <xdr:spPr bwMode="auto">
        <a:xfrm>
          <a:off x="7077075" y="1581150"/>
          <a:ext cx="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1987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Liability:  $192.2 Million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209550</xdr:rowOff>
    </xdr:from>
    <xdr:to>
      <xdr:col>6</xdr:col>
      <xdr:colOff>0</xdr:colOff>
      <xdr:row>11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A681F1B-06E0-43B1-B765-316C2D483785}"/>
            </a:ext>
          </a:extLst>
        </xdr:cNvPr>
        <xdr:cNvSpPr txBox="1">
          <a:spLocks noChangeArrowheads="1"/>
        </xdr:cNvSpPr>
      </xdr:nvSpPr>
      <xdr:spPr bwMode="auto">
        <a:xfrm>
          <a:off x="7077075" y="1581150"/>
          <a:ext cx="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1997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Liability:  $466.8 Million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11</xdr:row>
      <xdr:rowOff>161925</xdr:rowOff>
    </xdr:from>
    <xdr:to>
      <xdr:col>6</xdr:col>
      <xdr:colOff>0</xdr:colOff>
      <xdr:row>32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B7B0A2-BFED-4A76-81C8-D10EA6A0F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171450</xdr:rowOff>
    </xdr:from>
    <xdr:to>
      <xdr:col>6</xdr:col>
      <xdr:colOff>0</xdr:colOff>
      <xdr:row>32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9BE39E-3A1A-439A-9630-A91722C96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0.61507</cdr:x>
      <cdr:y>0.51965</cdr:y>
    </cdr:from>
    <cdr:to>
      <cdr:x>0.61507</cdr:x>
      <cdr:y>0.51965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86" y="163688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$79.0   41%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Combined%20-%20Tables%201%20to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GCT%20-%20Tables%2016%20to%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&amp;2.Graphs"/>
      <sheetName val="3.by Industry"/>
      <sheetName val="4.by Liab. Range"/>
      <sheetName val="Data Input"/>
    </sheetNames>
    <sheetDataSet>
      <sheetData sheetId="0" refreshError="1"/>
      <sheetData sheetId="1">
        <row r="18">
          <cell r="E18">
            <v>5501605570</v>
          </cell>
        </row>
      </sheetData>
      <sheetData sheetId="2" refreshError="1"/>
      <sheetData sheetId="3">
        <row r="7">
          <cell r="F7">
            <v>0</v>
          </cell>
          <cell r="L7">
            <v>0</v>
          </cell>
        </row>
        <row r="8">
          <cell r="F8">
            <v>8126</v>
          </cell>
          <cell r="L8">
            <v>628345372</v>
          </cell>
        </row>
        <row r="9">
          <cell r="F9">
            <v>17825</v>
          </cell>
          <cell r="L9">
            <v>1952996700</v>
          </cell>
        </row>
        <row r="10">
          <cell r="F10">
            <v>55820</v>
          </cell>
          <cell r="L10">
            <v>570907568</v>
          </cell>
        </row>
        <row r="11">
          <cell r="F11">
            <v>8993</v>
          </cell>
          <cell r="L11">
            <v>195246304</v>
          </cell>
        </row>
        <row r="12">
          <cell r="F12">
            <v>50063</v>
          </cell>
          <cell r="L12">
            <v>492119124</v>
          </cell>
        </row>
        <row r="13">
          <cell r="F13">
            <v>2757</v>
          </cell>
          <cell r="L13">
            <v>75093972</v>
          </cell>
        </row>
        <row r="14">
          <cell r="F14">
            <v>92541</v>
          </cell>
          <cell r="L14">
            <v>494629319</v>
          </cell>
        </row>
        <row r="15">
          <cell r="F15">
            <v>10460</v>
          </cell>
          <cell r="L15">
            <v>311847791</v>
          </cell>
        </row>
        <row r="16">
          <cell r="F16">
            <v>67425</v>
          </cell>
          <cell r="L16">
            <v>479569544</v>
          </cell>
        </row>
        <row r="17">
          <cell r="F17">
            <v>45553</v>
          </cell>
          <cell r="L17">
            <v>300849876</v>
          </cell>
        </row>
        <row r="35">
          <cell r="F35">
            <v>191393</v>
          </cell>
          <cell r="L35">
            <v>-809598</v>
          </cell>
        </row>
        <row r="36">
          <cell r="F36">
            <v>42763</v>
          </cell>
          <cell r="L36">
            <v>24362154</v>
          </cell>
        </row>
        <row r="37">
          <cell r="F37">
            <v>68708</v>
          </cell>
          <cell r="L37">
            <v>160314036</v>
          </cell>
        </row>
        <row r="38">
          <cell r="F38">
            <v>22185</v>
          </cell>
          <cell r="L38">
            <v>158376124</v>
          </cell>
        </row>
        <row r="39">
          <cell r="F39">
            <v>25544</v>
          </cell>
          <cell r="L39">
            <v>537571344</v>
          </cell>
        </row>
        <row r="40">
          <cell r="F40">
            <v>7611</v>
          </cell>
          <cell r="L40">
            <v>1051526680</v>
          </cell>
        </row>
        <row r="41">
          <cell r="F41">
            <v>639</v>
          </cell>
          <cell r="L41">
            <v>449537873</v>
          </cell>
        </row>
        <row r="42">
          <cell r="F42">
            <v>720</v>
          </cell>
          <cell r="L42">
            <v>3120726952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&amp;17. Graphs"/>
      <sheetName val="18. Industry"/>
      <sheetName val="19. Liability"/>
      <sheetName val="20. Top 10 Pct"/>
      <sheetName val="21. Tax Base"/>
      <sheetName val="22. Tax Base &amp; Industry"/>
      <sheetName val="23.Form Type"/>
      <sheetName val="24. Form Type &amp; Liab"/>
      <sheetName val="25.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C10">
            <v>28058</v>
          </cell>
          <cell r="F10">
            <v>20324896</v>
          </cell>
        </row>
        <row r="11">
          <cell r="C11">
            <v>44677</v>
          </cell>
          <cell r="F11">
            <v>253937122</v>
          </cell>
        </row>
        <row r="12">
          <cell r="C12">
            <v>90135</v>
          </cell>
          <cell r="F12">
            <v>814807902</v>
          </cell>
        </row>
        <row r="13">
          <cell r="C13">
            <v>296</v>
          </cell>
          <cell r="F13">
            <v>33913170</v>
          </cell>
        </row>
        <row r="14">
          <cell r="C14">
            <v>4045</v>
          </cell>
          <cell r="F14">
            <v>6039783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0813-D67A-47BA-AE39-8D15144332C6}">
  <dimension ref="A1:AF19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30.140625" style="2" customWidth="1"/>
    <col min="2" max="2" width="15.7109375" style="2" customWidth="1"/>
    <col min="3" max="3" width="16.85546875" style="2" customWidth="1"/>
    <col min="4" max="4" width="3.42578125" style="2" customWidth="1"/>
    <col min="5" max="5" width="17.140625" style="2" customWidth="1"/>
    <col min="6" max="6" width="15.42578125" style="2" customWidth="1"/>
    <col min="7" max="7" width="3.42578125" style="2" customWidth="1"/>
    <col min="8" max="256" width="9.140625" style="2"/>
    <col min="257" max="257" width="30.140625" style="2" customWidth="1"/>
    <col min="258" max="258" width="15.7109375" style="2" customWidth="1"/>
    <col min="259" max="259" width="16.85546875" style="2" customWidth="1"/>
    <col min="260" max="260" width="3.42578125" style="2" customWidth="1"/>
    <col min="261" max="261" width="17.140625" style="2" customWidth="1"/>
    <col min="262" max="262" width="15.42578125" style="2" customWidth="1"/>
    <col min="263" max="263" width="3.42578125" style="2" customWidth="1"/>
    <col min="264" max="512" width="9.140625" style="2"/>
    <col min="513" max="513" width="30.140625" style="2" customWidth="1"/>
    <col min="514" max="514" width="15.7109375" style="2" customWidth="1"/>
    <col min="515" max="515" width="16.85546875" style="2" customWidth="1"/>
    <col min="516" max="516" width="3.42578125" style="2" customWidth="1"/>
    <col min="517" max="517" width="17.140625" style="2" customWidth="1"/>
    <col min="518" max="518" width="15.42578125" style="2" customWidth="1"/>
    <col min="519" max="519" width="3.42578125" style="2" customWidth="1"/>
    <col min="520" max="768" width="9.140625" style="2"/>
    <col min="769" max="769" width="30.140625" style="2" customWidth="1"/>
    <col min="770" max="770" width="15.7109375" style="2" customWidth="1"/>
    <col min="771" max="771" width="16.85546875" style="2" customWidth="1"/>
    <col min="772" max="772" width="3.42578125" style="2" customWidth="1"/>
    <col min="773" max="773" width="17.140625" style="2" customWidth="1"/>
    <col min="774" max="774" width="15.42578125" style="2" customWidth="1"/>
    <col min="775" max="775" width="3.42578125" style="2" customWidth="1"/>
    <col min="776" max="1024" width="9.140625" style="2"/>
    <col min="1025" max="1025" width="30.140625" style="2" customWidth="1"/>
    <col min="1026" max="1026" width="15.7109375" style="2" customWidth="1"/>
    <col min="1027" max="1027" width="16.85546875" style="2" customWidth="1"/>
    <col min="1028" max="1028" width="3.42578125" style="2" customWidth="1"/>
    <col min="1029" max="1029" width="17.140625" style="2" customWidth="1"/>
    <col min="1030" max="1030" width="15.42578125" style="2" customWidth="1"/>
    <col min="1031" max="1031" width="3.42578125" style="2" customWidth="1"/>
    <col min="1032" max="1280" width="9.140625" style="2"/>
    <col min="1281" max="1281" width="30.140625" style="2" customWidth="1"/>
    <col min="1282" max="1282" width="15.7109375" style="2" customWidth="1"/>
    <col min="1283" max="1283" width="16.85546875" style="2" customWidth="1"/>
    <col min="1284" max="1284" width="3.42578125" style="2" customWidth="1"/>
    <col min="1285" max="1285" width="17.140625" style="2" customWidth="1"/>
    <col min="1286" max="1286" width="15.42578125" style="2" customWidth="1"/>
    <col min="1287" max="1287" width="3.42578125" style="2" customWidth="1"/>
    <col min="1288" max="1536" width="9.140625" style="2"/>
    <col min="1537" max="1537" width="30.140625" style="2" customWidth="1"/>
    <col min="1538" max="1538" width="15.7109375" style="2" customWidth="1"/>
    <col min="1539" max="1539" width="16.85546875" style="2" customWidth="1"/>
    <col min="1540" max="1540" width="3.42578125" style="2" customWidth="1"/>
    <col min="1541" max="1541" width="17.140625" style="2" customWidth="1"/>
    <col min="1542" max="1542" width="15.42578125" style="2" customWidth="1"/>
    <col min="1543" max="1543" width="3.42578125" style="2" customWidth="1"/>
    <col min="1544" max="1792" width="9.140625" style="2"/>
    <col min="1793" max="1793" width="30.140625" style="2" customWidth="1"/>
    <col min="1794" max="1794" width="15.7109375" style="2" customWidth="1"/>
    <col min="1795" max="1795" width="16.85546875" style="2" customWidth="1"/>
    <col min="1796" max="1796" width="3.42578125" style="2" customWidth="1"/>
    <col min="1797" max="1797" width="17.140625" style="2" customWidth="1"/>
    <col min="1798" max="1798" width="15.42578125" style="2" customWidth="1"/>
    <col min="1799" max="1799" width="3.42578125" style="2" customWidth="1"/>
    <col min="1800" max="2048" width="9.140625" style="2"/>
    <col min="2049" max="2049" width="30.140625" style="2" customWidth="1"/>
    <col min="2050" max="2050" width="15.7109375" style="2" customWidth="1"/>
    <col min="2051" max="2051" width="16.85546875" style="2" customWidth="1"/>
    <col min="2052" max="2052" width="3.42578125" style="2" customWidth="1"/>
    <col min="2053" max="2053" width="17.140625" style="2" customWidth="1"/>
    <col min="2054" max="2054" width="15.42578125" style="2" customWidth="1"/>
    <col min="2055" max="2055" width="3.42578125" style="2" customWidth="1"/>
    <col min="2056" max="2304" width="9.140625" style="2"/>
    <col min="2305" max="2305" width="30.140625" style="2" customWidth="1"/>
    <col min="2306" max="2306" width="15.7109375" style="2" customWidth="1"/>
    <col min="2307" max="2307" width="16.85546875" style="2" customWidth="1"/>
    <col min="2308" max="2308" width="3.42578125" style="2" customWidth="1"/>
    <col min="2309" max="2309" width="17.140625" style="2" customWidth="1"/>
    <col min="2310" max="2310" width="15.42578125" style="2" customWidth="1"/>
    <col min="2311" max="2311" width="3.42578125" style="2" customWidth="1"/>
    <col min="2312" max="2560" width="9.140625" style="2"/>
    <col min="2561" max="2561" width="30.140625" style="2" customWidth="1"/>
    <col min="2562" max="2562" width="15.7109375" style="2" customWidth="1"/>
    <col min="2563" max="2563" width="16.85546875" style="2" customWidth="1"/>
    <col min="2564" max="2564" width="3.42578125" style="2" customWidth="1"/>
    <col min="2565" max="2565" width="17.140625" style="2" customWidth="1"/>
    <col min="2566" max="2566" width="15.42578125" style="2" customWidth="1"/>
    <col min="2567" max="2567" width="3.42578125" style="2" customWidth="1"/>
    <col min="2568" max="2816" width="9.140625" style="2"/>
    <col min="2817" max="2817" width="30.140625" style="2" customWidth="1"/>
    <col min="2818" max="2818" width="15.7109375" style="2" customWidth="1"/>
    <col min="2819" max="2819" width="16.85546875" style="2" customWidth="1"/>
    <col min="2820" max="2820" width="3.42578125" style="2" customWidth="1"/>
    <col min="2821" max="2821" width="17.140625" style="2" customWidth="1"/>
    <col min="2822" max="2822" width="15.42578125" style="2" customWidth="1"/>
    <col min="2823" max="2823" width="3.42578125" style="2" customWidth="1"/>
    <col min="2824" max="3072" width="9.140625" style="2"/>
    <col min="3073" max="3073" width="30.140625" style="2" customWidth="1"/>
    <col min="3074" max="3074" width="15.7109375" style="2" customWidth="1"/>
    <col min="3075" max="3075" width="16.85546875" style="2" customWidth="1"/>
    <col min="3076" max="3076" width="3.42578125" style="2" customWidth="1"/>
    <col min="3077" max="3077" width="17.140625" style="2" customWidth="1"/>
    <col min="3078" max="3078" width="15.42578125" style="2" customWidth="1"/>
    <col min="3079" max="3079" width="3.42578125" style="2" customWidth="1"/>
    <col min="3080" max="3328" width="9.140625" style="2"/>
    <col min="3329" max="3329" width="30.140625" style="2" customWidth="1"/>
    <col min="3330" max="3330" width="15.7109375" style="2" customWidth="1"/>
    <col min="3331" max="3331" width="16.85546875" style="2" customWidth="1"/>
    <col min="3332" max="3332" width="3.42578125" style="2" customWidth="1"/>
    <col min="3333" max="3333" width="17.140625" style="2" customWidth="1"/>
    <col min="3334" max="3334" width="15.42578125" style="2" customWidth="1"/>
    <col min="3335" max="3335" width="3.42578125" style="2" customWidth="1"/>
    <col min="3336" max="3584" width="9.140625" style="2"/>
    <col min="3585" max="3585" width="30.140625" style="2" customWidth="1"/>
    <col min="3586" max="3586" width="15.7109375" style="2" customWidth="1"/>
    <col min="3587" max="3587" width="16.85546875" style="2" customWidth="1"/>
    <col min="3588" max="3588" width="3.42578125" style="2" customWidth="1"/>
    <col min="3589" max="3589" width="17.140625" style="2" customWidth="1"/>
    <col min="3590" max="3590" width="15.42578125" style="2" customWidth="1"/>
    <col min="3591" max="3591" width="3.42578125" style="2" customWidth="1"/>
    <col min="3592" max="3840" width="9.140625" style="2"/>
    <col min="3841" max="3841" width="30.140625" style="2" customWidth="1"/>
    <col min="3842" max="3842" width="15.7109375" style="2" customWidth="1"/>
    <col min="3843" max="3843" width="16.85546875" style="2" customWidth="1"/>
    <col min="3844" max="3844" width="3.42578125" style="2" customWidth="1"/>
    <col min="3845" max="3845" width="17.140625" style="2" customWidth="1"/>
    <col min="3846" max="3846" width="15.42578125" style="2" customWidth="1"/>
    <col min="3847" max="3847" width="3.42578125" style="2" customWidth="1"/>
    <col min="3848" max="4096" width="9.140625" style="2"/>
    <col min="4097" max="4097" width="30.140625" style="2" customWidth="1"/>
    <col min="4098" max="4098" width="15.7109375" style="2" customWidth="1"/>
    <col min="4099" max="4099" width="16.85546875" style="2" customWidth="1"/>
    <col min="4100" max="4100" width="3.42578125" style="2" customWidth="1"/>
    <col min="4101" max="4101" width="17.140625" style="2" customWidth="1"/>
    <col min="4102" max="4102" width="15.42578125" style="2" customWidth="1"/>
    <col min="4103" max="4103" width="3.42578125" style="2" customWidth="1"/>
    <col min="4104" max="4352" width="9.140625" style="2"/>
    <col min="4353" max="4353" width="30.140625" style="2" customWidth="1"/>
    <col min="4354" max="4354" width="15.7109375" style="2" customWidth="1"/>
    <col min="4355" max="4355" width="16.85546875" style="2" customWidth="1"/>
    <col min="4356" max="4356" width="3.42578125" style="2" customWidth="1"/>
    <col min="4357" max="4357" width="17.140625" style="2" customWidth="1"/>
    <col min="4358" max="4358" width="15.42578125" style="2" customWidth="1"/>
    <col min="4359" max="4359" width="3.42578125" style="2" customWidth="1"/>
    <col min="4360" max="4608" width="9.140625" style="2"/>
    <col min="4609" max="4609" width="30.140625" style="2" customWidth="1"/>
    <col min="4610" max="4610" width="15.7109375" style="2" customWidth="1"/>
    <col min="4611" max="4611" width="16.85546875" style="2" customWidth="1"/>
    <col min="4612" max="4612" width="3.42578125" style="2" customWidth="1"/>
    <col min="4613" max="4613" width="17.140625" style="2" customWidth="1"/>
    <col min="4614" max="4614" width="15.42578125" style="2" customWidth="1"/>
    <col min="4615" max="4615" width="3.42578125" style="2" customWidth="1"/>
    <col min="4616" max="4864" width="9.140625" style="2"/>
    <col min="4865" max="4865" width="30.140625" style="2" customWidth="1"/>
    <col min="4866" max="4866" width="15.7109375" style="2" customWidth="1"/>
    <col min="4867" max="4867" width="16.85546875" style="2" customWidth="1"/>
    <col min="4868" max="4868" width="3.42578125" style="2" customWidth="1"/>
    <col min="4869" max="4869" width="17.140625" style="2" customWidth="1"/>
    <col min="4870" max="4870" width="15.42578125" style="2" customWidth="1"/>
    <col min="4871" max="4871" width="3.42578125" style="2" customWidth="1"/>
    <col min="4872" max="5120" width="9.140625" style="2"/>
    <col min="5121" max="5121" width="30.140625" style="2" customWidth="1"/>
    <col min="5122" max="5122" width="15.7109375" style="2" customWidth="1"/>
    <col min="5123" max="5123" width="16.85546875" style="2" customWidth="1"/>
    <col min="5124" max="5124" width="3.42578125" style="2" customWidth="1"/>
    <col min="5125" max="5125" width="17.140625" style="2" customWidth="1"/>
    <col min="5126" max="5126" width="15.42578125" style="2" customWidth="1"/>
    <col min="5127" max="5127" width="3.42578125" style="2" customWidth="1"/>
    <col min="5128" max="5376" width="9.140625" style="2"/>
    <col min="5377" max="5377" width="30.140625" style="2" customWidth="1"/>
    <col min="5378" max="5378" width="15.7109375" style="2" customWidth="1"/>
    <col min="5379" max="5379" width="16.85546875" style="2" customWidth="1"/>
    <col min="5380" max="5380" width="3.42578125" style="2" customWidth="1"/>
    <col min="5381" max="5381" width="17.140625" style="2" customWidth="1"/>
    <col min="5382" max="5382" width="15.42578125" style="2" customWidth="1"/>
    <col min="5383" max="5383" width="3.42578125" style="2" customWidth="1"/>
    <col min="5384" max="5632" width="9.140625" style="2"/>
    <col min="5633" max="5633" width="30.140625" style="2" customWidth="1"/>
    <col min="5634" max="5634" width="15.7109375" style="2" customWidth="1"/>
    <col min="5635" max="5635" width="16.85546875" style="2" customWidth="1"/>
    <col min="5636" max="5636" width="3.42578125" style="2" customWidth="1"/>
    <col min="5637" max="5637" width="17.140625" style="2" customWidth="1"/>
    <col min="5638" max="5638" width="15.42578125" style="2" customWidth="1"/>
    <col min="5639" max="5639" width="3.42578125" style="2" customWidth="1"/>
    <col min="5640" max="5888" width="9.140625" style="2"/>
    <col min="5889" max="5889" width="30.140625" style="2" customWidth="1"/>
    <col min="5890" max="5890" width="15.7109375" style="2" customWidth="1"/>
    <col min="5891" max="5891" width="16.85546875" style="2" customWidth="1"/>
    <col min="5892" max="5892" width="3.42578125" style="2" customWidth="1"/>
    <col min="5893" max="5893" width="17.140625" style="2" customWidth="1"/>
    <col min="5894" max="5894" width="15.42578125" style="2" customWidth="1"/>
    <col min="5895" max="5895" width="3.42578125" style="2" customWidth="1"/>
    <col min="5896" max="6144" width="9.140625" style="2"/>
    <col min="6145" max="6145" width="30.140625" style="2" customWidth="1"/>
    <col min="6146" max="6146" width="15.7109375" style="2" customWidth="1"/>
    <col min="6147" max="6147" width="16.85546875" style="2" customWidth="1"/>
    <col min="6148" max="6148" width="3.42578125" style="2" customWidth="1"/>
    <col min="6149" max="6149" width="17.140625" style="2" customWidth="1"/>
    <col min="6150" max="6150" width="15.42578125" style="2" customWidth="1"/>
    <col min="6151" max="6151" width="3.42578125" style="2" customWidth="1"/>
    <col min="6152" max="6400" width="9.140625" style="2"/>
    <col min="6401" max="6401" width="30.140625" style="2" customWidth="1"/>
    <col min="6402" max="6402" width="15.7109375" style="2" customWidth="1"/>
    <col min="6403" max="6403" width="16.85546875" style="2" customWidth="1"/>
    <col min="6404" max="6404" width="3.42578125" style="2" customWidth="1"/>
    <col min="6405" max="6405" width="17.140625" style="2" customWidth="1"/>
    <col min="6406" max="6406" width="15.42578125" style="2" customWidth="1"/>
    <col min="6407" max="6407" width="3.42578125" style="2" customWidth="1"/>
    <col min="6408" max="6656" width="9.140625" style="2"/>
    <col min="6657" max="6657" width="30.140625" style="2" customWidth="1"/>
    <col min="6658" max="6658" width="15.7109375" style="2" customWidth="1"/>
    <col min="6659" max="6659" width="16.85546875" style="2" customWidth="1"/>
    <col min="6660" max="6660" width="3.42578125" style="2" customWidth="1"/>
    <col min="6661" max="6661" width="17.140625" style="2" customWidth="1"/>
    <col min="6662" max="6662" width="15.42578125" style="2" customWidth="1"/>
    <col min="6663" max="6663" width="3.42578125" style="2" customWidth="1"/>
    <col min="6664" max="6912" width="9.140625" style="2"/>
    <col min="6913" max="6913" width="30.140625" style="2" customWidth="1"/>
    <col min="6914" max="6914" width="15.7109375" style="2" customWidth="1"/>
    <col min="6915" max="6915" width="16.85546875" style="2" customWidth="1"/>
    <col min="6916" max="6916" width="3.42578125" style="2" customWidth="1"/>
    <col min="6917" max="6917" width="17.140625" style="2" customWidth="1"/>
    <col min="6918" max="6918" width="15.42578125" style="2" customWidth="1"/>
    <col min="6919" max="6919" width="3.42578125" style="2" customWidth="1"/>
    <col min="6920" max="7168" width="9.140625" style="2"/>
    <col min="7169" max="7169" width="30.140625" style="2" customWidth="1"/>
    <col min="7170" max="7170" width="15.7109375" style="2" customWidth="1"/>
    <col min="7171" max="7171" width="16.85546875" style="2" customWidth="1"/>
    <col min="7172" max="7172" width="3.42578125" style="2" customWidth="1"/>
    <col min="7173" max="7173" width="17.140625" style="2" customWidth="1"/>
    <col min="7174" max="7174" width="15.42578125" style="2" customWidth="1"/>
    <col min="7175" max="7175" width="3.42578125" style="2" customWidth="1"/>
    <col min="7176" max="7424" width="9.140625" style="2"/>
    <col min="7425" max="7425" width="30.140625" style="2" customWidth="1"/>
    <col min="7426" max="7426" width="15.7109375" style="2" customWidth="1"/>
    <col min="7427" max="7427" width="16.85546875" style="2" customWidth="1"/>
    <col min="7428" max="7428" width="3.42578125" style="2" customWidth="1"/>
    <col min="7429" max="7429" width="17.140625" style="2" customWidth="1"/>
    <col min="7430" max="7430" width="15.42578125" style="2" customWidth="1"/>
    <col min="7431" max="7431" width="3.42578125" style="2" customWidth="1"/>
    <col min="7432" max="7680" width="9.140625" style="2"/>
    <col min="7681" max="7681" width="30.140625" style="2" customWidth="1"/>
    <col min="7682" max="7682" width="15.7109375" style="2" customWidth="1"/>
    <col min="7683" max="7683" width="16.85546875" style="2" customWidth="1"/>
    <col min="7684" max="7684" width="3.42578125" style="2" customWidth="1"/>
    <col min="7685" max="7685" width="17.140625" style="2" customWidth="1"/>
    <col min="7686" max="7686" width="15.42578125" style="2" customWidth="1"/>
    <col min="7687" max="7687" width="3.42578125" style="2" customWidth="1"/>
    <col min="7688" max="7936" width="9.140625" style="2"/>
    <col min="7937" max="7937" width="30.140625" style="2" customWidth="1"/>
    <col min="7938" max="7938" width="15.7109375" style="2" customWidth="1"/>
    <col min="7939" max="7939" width="16.85546875" style="2" customWidth="1"/>
    <col min="7940" max="7940" width="3.42578125" style="2" customWidth="1"/>
    <col min="7941" max="7941" width="17.140625" style="2" customWidth="1"/>
    <col min="7942" max="7942" width="15.42578125" style="2" customWidth="1"/>
    <col min="7943" max="7943" width="3.42578125" style="2" customWidth="1"/>
    <col min="7944" max="8192" width="9.140625" style="2"/>
    <col min="8193" max="8193" width="30.140625" style="2" customWidth="1"/>
    <col min="8194" max="8194" width="15.7109375" style="2" customWidth="1"/>
    <col min="8195" max="8195" width="16.85546875" style="2" customWidth="1"/>
    <col min="8196" max="8196" width="3.42578125" style="2" customWidth="1"/>
    <col min="8197" max="8197" width="17.140625" style="2" customWidth="1"/>
    <col min="8198" max="8198" width="15.42578125" style="2" customWidth="1"/>
    <col min="8199" max="8199" width="3.42578125" style="2" customWidth="1"/>
    <col min="8200" max="8448" width="9.140625" style="2"/>
    <col min="8449" max="8449" width="30.140625" style="2" customWidth="1"/>
    <col min="8450" max="8450" width="15.7109375" style="2" customWidth="1"/>
    <col min="8451" max="8451" width="16.85546875" style="2" customWidth="1"/>
    <col min="8452" max="8452" width="3.42578125" style="2" customWidth="1"/>
    <col min="8453" max="8453" width="17.140625" style="2" customWidth="1"/>
    <col min="8454" max="8454" width="15.42578125" style="2" customWidth="1"/>
    <col min="8455" max="8455" width="3.42578125" style="2" customWidth="1"/>
    <col min="8456" max="8704" width="9.140625" style="2"/>
    <col min="8705" max="8705" width="30.140625" style="2" customWidth="1"/>
    <col min="8706" max="8706" width="15.7109375" style="2" customWidth="1"/>
    <col min="8707" max="8707" width="16.85546875" style="2" customWidth="1"/>
    <col min="8708" max="8708" width="3.42578125" style="2" customWidth="1"/>
    <col min="8709" max="8709" width="17.140625" style="2" customWidth="1"/>
    <col min="8710" max="8710" width="15.42578125" style="2" customWidth="1"/>
    <col min="8711" max="8711" width="3.42578125" style="2" customWidth="1"/>
    <col min="8712" max="8960" width="9.140625" style="2"/>
    <col min="8961" max="8961" width="30.140625" style="2" customWidth="1"/>
    <col min="8962" max="8962" width="15.7109375" style="2" customWidth="1"/>
    <col min="8963" max="8963" width="16.85546875" style="2" customWidth="1"/>
    <col min="8964" max="8964" width="3.42578125" style="2" customWidth="1"/>
    <col min="8965" max="8965" width="17.140625" style="2" customWidth="1"/>
    <col min="8966" max="8966" width="15.42578125" style="2" customWidth="1"/>
    <col min="8967" max="8967" width="3.42578125" style="2" customWidth="1"/>
    <col min="8968" max="9216" width="9.140625" style="2"/>
    <col min="9217" max="9217" width="30.140625" style="2" customWidth="1"/>
    <col min="9218" max="9218" width="15.7109375" style="2" customWidth="1"/>
    <col min="9219" max="9219" width="16.85546875" style="2" customWidth="1"/>
    <col min="9220" max="9220" width="3.42578125" style="2" customWidth="1"/>
    <col min="9221" max="9221" width="17.140625" style="2" customWidth="1"/>
    <col min="9222" max="9222" width="15.42578125" style="2" customWidth="1"/>
    <col min="9223" max="9223" width="3.42578125" style="2" customWidth="1"/>
    <col min="9224" max="9472" width="9.140625" style="2"/>
    <col min="9473" max="9473" width="30.140625" style="2" customWidth="1"/>
    <col min="9474" max="9474" width="15.7109375" style="2" customWidth="1"/>
    <col min="9475" max="9475" width="16.85546875" style="2" customWidth="1"/>
    <col min="9476" max="9476" width="3.42578125" style="2" customWidth="1"/>
    <col min="9477" max="9477" width="17.140625" style="2" customWidth="1"/>
    <col min="9478" max="9478" width="15.42578125" style="2" customWidth="1"/>
    <col min="9479" max="9479" width="3.42578125" style="2" customWidth="1"/>
    <col min="9480" max="9728" width="9.140625" style="2"/>
    <col min="9729" max="9729" width="30.140625" style="2" customWidth="1"/>
    <col min="9730" max="9730" width="15.7109375" style="2" customWidth="1"/>
    <col min="9731" max="9731" width="16.85546875" style="2" customWidth="1"/>
    <col min="9732" max="9732" width="3.42578125" style="2" customWidth="1"/>
    <col min="9733" max="9733" width="17.140625" style="2" customWidth="1"/>
    <col min="9734" max="9734" width="15.42578125" style="2" customWidth="1"/>
    <col min="9735" max="9735" width="3.42578125" style="2" customWidth="1"/>
    <col min="9736" max="9984" width="9.140625" style="2"/>
    <col min="9985" max="9985" width="30.140625" style="2" customWidth="1"/>
    <col min="9986" max="9986" width="15.7109375" style="2" customWidth="1"/>
    <col min="9987" max="9987" width="16.85546875" style="2" customWidth="1"/>
    <col min="9988" max="9988" width="3.42578125" style="2" customWidth="1"/>
    <col min="9989" max="9989" width="17.140625" style="2" customWidth="1"/>
    <col min="9990" max="9990" width="15.42578125" style="2" customWidth="1"/>
    <col min="9991" max="9991" width="3.42578125" style="2" customWidth="1"/>
    <col min="9992" max="10240" width="9.140625" style="2"/>
    <col min="10241" max="10241" width="30.140625" style="2" customWidth="1"/>
    <col min="10242" max="10242" width="15.7109375" style="2" customWidth="1"/>
    <col min="10243" max="10243" width="16.85546875" style="2" customWidth="1"/>
    <col min="10244" max="10244" width="3.42578125" style="2" customWidth="1"/>
    <col min="10245" max="10245" width="17.140625" style="2" customWidth="1"/>
    <col min="10246" max="10246" width="15.42578125" style="2" customWidth="1"/>
    <col min="10247" max="10247" width="3.42578125" style="2" customWidth="1"/>
    <col min="10248" max="10496" width="9.140625" style="2"/>
    <col min="10497" max="10497" width="30.140625" style="2" customWidth="1"/>
    <col min="10498" max="10498" width="15.7109375" style="2" customWidth="1"/>
    <col min="10499" max="10499" width="16.85546875" style="2" customWidth="1"/>
    <col min="10500" max="10500" width="3.42578125" style="2" customWidth="1"/>
    <col min="10501" max="10501" width="17.140625" style="2" customWidth="1"/>
    <col min="10502" max="10502" width="15.42578125" style="2" customWidth="1"/>
    <col min="10503" max="10503" width="3.42578125" style="2" customWidth="1"/>
    <col min="10504" max="10752" width="9.140625" style="2"/>
    <col min="10753" max="10753" width="30.140625" style="2" customWidth="1"/>
    <col min="10754" max="10754" width="15.7109375" style="2" customWidth="1"/>
    <col min="10755" max="10755" width="16.85546875" style="2" customWidth="1"/>
    <col min="10756" max="10756" width="3.42578125" style="2" customWidth="1"/>
    <col min="10757" max="10757" width="17.140625" style="2" customWidth="1"/>
    <col min="10758" max="10758" width="15.42578125" style="2" customWidth="1"/>
    <col min="10759" max="10759" width="3.42578125" style="2" customWidth="1"/>
    <col min="10760" max="11008" width="9.140625" style="2"/>
    <col min="11009" max="11009" width="30.140625" style="2" customWidth="1"/>
    <col min="11010" max="11010" width="15.7109375" style="2" customWidth="1"/>
    <col min="11011" max="11011" width="16.85546875" style="2" customWidth="1"/>
    <col min="11012" max="11012" width="3.42578125" style="2" customWidth="1"/>
    <col min="11013" max="11013" width="17.140625" style="2" customWidth="1"/>
    <col min="11014" max="11014" width="15.42578125" style="2" customWidth="1"/>
    <col min="11015" max="11015" width="3.42578125" style="2" customWidth="1"/>
    <col min="11016" max="11264" width="9.140625" style="2"/>
    <col min="11265" max="11265" width="30.140625" style="2" customWidth="1"/>
    <col min="11266" max="11266" width="15.7109375" style="2" customWidth="1"/>
    <col min="11267" max="11267" width="16.85546875" style="2" customWidth="1"/>
    <col min="11268" max="11268" width="3.42578125" style="2" customWidth="1"/>
    <col min="11269" max="11269" width="17.140625" style="2" customWidth="1"/>
    <col min="11270" max="11270" width="15.42578125" style="2" customWidth="1"/>
    <col min="11271" max="11271" width="3.42578125" style="2" customWidth="1"/>
    <col min="11272" max="11520" width="9.140625" style="2"/>
    <col min="11521" max="11521" width="30.140625" style="2" customWidth="1"/>
    <col min="11522" max="11522" width="15.7109375" style="2" customWidth="1"/>
    <col min="11523" max="11523" width="16.85546875" style="2" customWidth="1"/>
    <col min="11524" max="11524" width="3.42578125" style="2" customWidth="1"/>
    <col min="11525" max="11525" width="17.140625" style="2" customWidth="1"/>
    <col min="11526" max="11526" width="15.42578125" style="2" customWidth="1"/>
    <col min="11527" max="11527" width="3.42578125" style="2" customWidth="1"/>
    <col min="11528" max="11776" width="9.140625" style="2"/>
    <col min="11777" max="11777" width="30.140625" style="2" customWidth="1"/>
    <col min="11778" max="11778" width="15.7109375" style="2" customWidth="1"/>
    <col min="11779" max="11779" width="16.85546875" style="2" customWidth="1"/>
    <col min="11780" max="11780" width="3.42578125" style="2" customWidth="1"/>
    <col min="11781" max="11781" width="17.140625" style="2" customWidth="1"/>
    <col min="11782" max="11782" width="15.42578125" style="2" customWidth="1"/>
    <col min="11783" max="11783" width="3.42578125" style="2" customWidth="1"/>
    <col min="11784" max="12032" width="9.140625" style="2"/>
    <col min="12033" max="12033" width="30.140625" style="2" customWidth="1"/>
    <col min="12034" max="12034" width="15.7109375" style="2" customWidth="1"/>
    <col min="12035" max="12035" width="16.85546875" style="2" customWidth="1"/>
    <col min="12036" max="12036" width="3.42578125" style="2" customWidth="1"/>
    <col min="12037" max="12037" width="17.140625" style="2" customWidth="1"/>
    <col min="12038" max="12038" width="15.42578125" style="2" customWidth="1"/>
    <col min="12039" max="12039" width="3.42578125" style="2" customWidth="1"/>
    <col min="12040" max="12288" width="9.140625" style="2"/>
    <col min="12289" max="12289" width="30.140625" style="2" customWidth="1"/>
    <col min="12290" max="12290" width="15.7109375" style="2" customWidth="1"/>
    <col min="12291" max="12291" width="16.85546875" style="2" customWidth="1"/>
    <col min="12292" max="12292" width="3.42578125" style="2" customWidth="1"/>
    <col min="12293" max="12293" width="17.140625" style="2" customWidth="1"/>
    <col min="12294" max="12294" width="15.42578125" style="2" customWidth="1"/>
    <col min="12295" max="12295" width="3.42578125" style="2" customWidth="1"/>
    <col min="12296" max="12544" width="9.140625" style="2"/>
    <col min="12545" max="12545" width="30.140625" style="2" customWidth="1"/>
    <col min="12546" max="12546" width="15.7109375" style="2" customWidth="1"/>
    <col min="12547" max="12547" width="16.85546875" style="2" customWidth="1"/>
    <col min="12548" max="12548" width="3.42578125" style="2" customWidth="1"/>
    <col min="12549" max="12549" width="17.140625" style="2" customWidth="1"/>
    <col min="12550" max="12550" width="15.42578125" style="2" customWidth="1"/>
    <col min="12551" max="12551" width="3.42578125" style="2" customWidth="1"/>
    <col min="12552" max="12800" width="9.140625" style="2"/>
    <col min="12801" max="12801" width="30.140625" style="2" customWidth="1"/>
    <col min="12802" max="12802" width="15.7109375" style="2" customWidth="1"/>
    <col min="12803" max="12803" width="16.85546875" style="2" customWidth="1"/>
    <col min="12804" max="12804" width="3.42578125" style="2" customWidth="1"/>
    <col min="12805" max="12805" width="17.140625" style="2" customWidth="1"/>
    <col min="12806" max="12806" width="15.42578125" style="2" customWidth="1"/>
    <col min="12807" max="12807" width="3.42578125" style="2" customWidth="1"/>
    <col min="12808" max="13056" width="9.140625" style="2"/>
    <col min="13057" max="13057" width="30.140625" style="2" customWidth="1"/>
    <col min="13058" max="13058" width="15.7109375" style="2" customWidth="1"/>
    <col min="13059" max="13059" width="16.85546875" style="2" customWidth="1"/>
    <col min="13060" max="13060" width="3.42578125" style="2" customWidth="1"/>
    <col min="13061" max="13061" width="17.140625" style="2" customWidth="1"/>
    <col min="13062" max="13062" width="15.42578125" style="2" customWidth="1"/>
    <col min="13063" max="13063" width="3.42578125" style="2" customWidth="1"/>
    <col min="13064" max="13312" width="9.140625" style="2"/>
    <col min="13313" max="13313" width="30.140625" style="2" customWidth="1"/>
    <col min="13314" max="13314" width="15.7109375" style="2" customWidth="1"/>
    <col min="13315" max="13315" width="16.85546875" style="2" customWidth="1"/>
    <col min="13316" max="13316" width="3.42578125" style="2" customWidth="1"/>
    <col min="13317" max="13317" width="17.140625" style="2" customWidth="1"/>
    <col min="13318" max="13318" width="15.42578125" style="2" customWidth="1"/>
    <col min="13319" max="13319" width="3.42578125" style="2" customWidth="1"/>
    <col min="13320" max="13568" width="9.140625" style="2"/>
    <col min="13569" max="13569" width="30.140625" style="2" customWidth="1"/>
    <col min="13570" max="13570" width="15.7109375" style="2" customWidth="1"/>
    <col min="13571" max="13571" width="16.85546875" style="2" customWidth="1"/>
    <col min="13572" max="13572" width="3.42578125" style="2" customWidth="1"/>
    <col min="13573" max="13573" width="17.140625" style="2" customWidth="1"/>
    <col min="13574" max="13574" width="15.42578125" style="2" customWidth="1"/>
    <col min="13575" max="13575" width="3.42578125" style="2" customWidth="1"/>
    <col min="13576" max="13824" width="9.140625" style="2"/>
    <col min="13825" max="13825" width="30.140625" style="2" customWidth="1"/>
    <col min="13826" max="13826" width="15.7109375" style="2" customWidth="1"/>
    <col min="13827" max="13827" width="16.85546875" style="2" customWidth="1"/>
    <col min="13828" max="13828" width="3.42578125" style="2" customWidth="1"/>
    <col min="13829" max="13829" width="17.140625" style="2" customWidth="1"/>
    <col min="13830" max="13830" width="15.42578125" style="2" customWidth="1"/>
    <col min="13831" max="13831" width="3.42578125" style="2" customWidth="1"/>
    <col min="13832" max="14080" width="9.140625" style="2"/>
    <col min="14081" max="14081" width="30.140625" style="2" customWidth="1"/>
    <col min="14082" max="14082" width="15.7109375" style="2" customWidth="1"/>
    <col min="14083" max="14083" width="16.85546875" style="2" customWidth="1"/>
    <col min="14084" max="14084" width="3.42578125" style="2" customWidth="1"/>
    <col min="14085" max="14085" width="17.140625" style="2" customWidth="1"/>
    <col min="14086" max="14086" width="15.42578125" style="2" customWidth="1"/>
    <col min="14087" max="14087" width="3.42578125" style="2" customWidth="1"/>
    <col min="14088" max="14336" width="9.140625" style="2"/>
    <col min="14337" max="14337" width="30.140625" style="2" customWidth="1"/>
    <col min="14338" max="14338" width="15.7109375" style="2" customWidth="1"/>
    <col min="14339" max="14339" width="16.85546875" style="2" customWidth="1"/>
    <col min="14340" max="14340" width="3.42578125" style="2" customWidth="1"/>
    <col min="14341" max="14341" width="17.140625" style="2" customWidth="1"/>
    <col min="14342" max="14342" width="15.42578125" style="2" customWidth="1"/>
    <col min="14343" max="14343" width="3.42578125" style="2" customWidth="1"/>
    <col min="14344" max="14592" width="9.140625" style="2"/>
    <col min="14593" max="14593" width="30.140625" style="2" customWidth="1"/>
    <col min="14594" max="14594" width="15.7109375" style="2" customWidth="1"/>
    <col min="14595" max="14595" width="16.85546875" style="2" customWidth="1"/>
    <col min="14596" max="14596" width="3.42578125" style="2" customWidth="1"/>
    <col min="14597" max="14597" width="17.140625" style="2" customWidth="1"/>
    <col min="14598" max="14598" width="15.42578125" style="2" customWidth="1"/>
    <col min="14599" max="14599" width="3.42578125" style="2" customWidth="1"/>
    <col min="14600" max="14848" width="9.140625" style="2"/>
    <col min="14849" max="14849" width="30.140625" style="2" customWidth="1"/>
    <col min="14850" max="14850" width="15.7109375" style="2" customWidth="1"/>
    <col min="14851" max="14851" width="16.85546875" style="2" customWidth="1"/>
    <col min="14852" max="14852" width="3.42578125" style="2" customWidth="1"/>
    <col min="14853" max="14853" width="17.140625" style="2" customWidth="1"/>
    <col min="14854" max="14854" width="15.42578125" style="2" customWidth="1"/>
    <col min="14855" max="14855" width="3.42578125" style="2" customWidth="1"/>
    <col min="14856" max="15104" width="9.140625" style="2"/>
    <col min="15105" max="15105" width="30.140625" style="2" customWidth="1"/>
    <col min="15106" max="15106" width="15.7109375" style="2" customWidth="1"/>
    <col min="15107" max="15107" width="16.85546875" style="2" customWidth="1"/>
    <col min="15108" max="15108" width="3.42578125" style="2" customWidth="1"/>
    <col min="15109" max="15109" width="17.140625" style="2" customWidth="1"/>
    <col min="15110" max="15110" width="15.42578125" style="2" customWidth="1"/>
    <col min="15111" max="15111" width="3.42578125" style="2" customWidth="1"/>
    <col min="15112" max="15360" width="9.140625" style="2"/>
    <col min="15361" max="15361" width="30.140625" style="2" customWidth="1"/>
    <col min="15362" max="15362" width="15.7109375" style="2" customWidth="1"/>
    <col min="15363" max="15363" width="16.85546875" style="2" customWidth="1"/>
    <col min="15364" max="15364" width="3.42578125" style="2" customWidth="1"/>
    <col min="15365" max="15365" width="17.140625" style="2" customWidth="1"/>
    <col min="15366" max="15366" width="15.42578125" style="2" customWidth="1"/>
    <col min="15367" max="15367" width="3.42578125" style="2" customWidth="1"/>
    <col min="15368" max="15616" width="9.140625" style="2"/>
    <col min="15617" max="15617" width="30.140625" style="2" customWidth="1"/>
    <col min="15618" max="15618" width="15.7109375" style="2" customWidth="1"/>
    <col min="15619" max="15619" width="16.85546875" style="2" customWidth="1"/>
    <col min="15620" max="15620" width="3.42578125" style="2" customWidth="1"/>
    <col min="15621" max="15621" width="17.140625" style="2" customWidth="1"/>
    <col min="15622" max="15622" width="15.42578125" style="2" customWidth="1"/>
    <col min="15623" max="15623" width="3.42578125" style="2" customWidth="1"/>
    <col min="15624" max="15872" width="9.140625" style="2"/>
    <col min="15873" max="15873" width="30.140625" style="2" customWidth="1"/>
    <col min="15874" max="15874" width="15.7109375" style="2" customWidth="1"/>
    <col min="15875" max="15875" width="16.85546875" style="2" customWidth="1"/>
    <col min="15876" max="15876" width="3.42578125" style="2" customWidth="1"/>
    <col min="15877" max="15877" width="17.140625" style="2" customWidth="1"/>
    <col min="15878" max="15878" width="15.42578125" style="2" customWidth="1"/>
    <col min="15879" max="15879" width="3.42578125" style="2" customWidth="1"/>
    <col min="15880" max="16128" width="9.140625" style="2"/>
    <col min="16129" max="16129" width="30.140625" style="2" customWidth="1"/>
    <col min="16130" max="16130" width="15.7109375" style="2" customWidth="1"/>
    <col min="16131" max="16131" width="16.85546875" style="2" customWidth="1"/>
    <col min="16132" max="16132" width="3.42578125" style="2" customWidth="1"/>
    <col min="16133" max="16133" width="17.140625" style="2" customWidth="1"/>
    <col min="16134" max="16134" width="15.42578125" style="2" customWidth="1"/>
    <col min="16135" max="16135" width="3.42578125" style="2" customWidth="1"/>
    <col min="16136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</row>
    <row r="2" spans="1:32" ht="20.25" x14ac:dyDescent="0.3">
      <c r="A2" s="1" t="s">
        <v>1</v>
      </c>
      <c r="B2" s="1"/>
      <c r="C2" s="1"/>
      <c r="D2" s="1"/>
      <c r="E2" s="1"/>
      <c r="F2" s="1"/>
      <c r="G2" s="1"/>
    </row>
    <row r="4" spans="1:32" ht="18" x14ac:dyDescent="0.25">
      <c r="A4" s="3" t="s">
        <v>2</v>
      </c>
      <c r="B4" s="3"/>
      <c r="C4" s="3"/>
      <c r="D4" s="3"/>
      <c r="E4" s="3"/>
      <c r="F4" s="3"/>
      <c r="G4" s="3"/>
    </row>
    <row r="5" spans="1:32" ht="18" x14ac:dyDescent="0.25">
      <c r="A5" s="3" t="s">
        <v>3</v>
      </c>
      <c r="B5" s="3"/>
      <c r="C5" s="3"/>
      <c r="D5" s="3"/>
      <c r="E5" s="3"/>
      <c r="F5" s="3"/>
      <c r="G5" s="3"/>
    </row>
    <row r="6" spans="1:32" ht="15" x14ac:dyDescent="0.2">
      <c r="A6" s="4" t="s">
        <v>4</v>
      </c>
      <c r="B6" s="4"/>
      <c r="C6" s="4"/>
      <c r="D6" s="4"/>
      <c r="E6" s="4"/>
      <c r="F6" s="4"/>
      <c r="G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" x14ac:dyDescent="0.2">
      <c r="A7" s="5"/>
      <c r="B7" s="5"/>
      <c r="C7" s="5"/>
      <c r="D7" s="5"/>
      <c r="E7" s="5"/>
      <c r="F7" s="5"/>
      <c r="G7" s="5"/>
    </row>
    <row r="8" spans="1:32" ht="15.75" x14ac:dyDescent="0.25">
      <c r="A8" s="6"/>
      <c r="B8" s="6"/>
      <c r="C8" s="7" t="s">
        <v>5</v>
      </c>
      <c r="D8" s="8"/>
      <c r="E8" s="6"/>
      <c r="F8" s="7" t="s">
        <v>5</v>
      </c>
      <c r="G8" s="9"/>
    </row>
    <row r="9" spans="1:32" ht="15.75" x14ac:dyDescent="0.25">
      <c r="A9" s="10" t="s">
        <v>6</v>
      </c>
      <c r="B9" s="11" t="s">
        <v>7</v>
      </c>
      <c r="C9" s="12" t="s">
        <v>8</v>
      </c>
      <c r="D9" s="13"/>
      <c r="E9" s="11" t="s">
        <v>9</v>
      </c>
      <c r="F9" s="12" t="s">
        <v>8</v>
      </c>
      <c r="G9" s="14"/>
    </row>
    <row r="10" spans="1:32" ht="28.5" customHeight="1" x14ac:dyDescent="0.25">
      <c r="A10" s="15" t="s">
        <v>10</v>
      </c>
      <c r="B10" s="16">
        <f>'[1]Data Input'!F7+'[1]Data Input'!F9</f>
        <v>17825</v>
      </c>
      <c r="C10" s="17">
        <f t="shared" ref="C10:C16" si="0">(B10/B$18)*100</f>
        <v>4.957406629714403</v>
      </c>
      <c r="D10" s="5" t="s">
        <v>11</v>
      </c>
      <c r="E10" s="18">
        <f>'[1]Data Input'!L7+'[1]Data Input'!L9</f>
        <v>1952996700</v>
      </c>
      <c r="F10" s="17">
        <f t="shared" ref="F10:F16" si="1">(E10/E$18)*100</f>
        <v>35.498668073363895</v>
      </c>
      <c r="G10" s="19" t="s">
        <v>11</v>
      </c>
    </row>
    <row r="11" spans="1:32" ht="28.5" customHeight="1" x14ac:dyDescent="0.25">
      <c r="A11" s="15" t="s">
        <v>12</v>
      </c>
      <c r="B11" s="16">
        <f>'[1]Data Input'!F10</f>
        <v>55820</v>
      </c>
      <c r="C11" s="17">
        <f t="shared" si="0"/>
        <v>15.524400452771836</v>
      </c>
      <c r="D11" s="5"/>
      <c r="E11" s="20">
        <f>'[1]Data Input'!L10</f>
        <v>570907568</v>
      </c>
      <c r="F11" s="17">
        <f t="shared" si="1"/>
        <v>10.377108295678855</v>
      </c>
      <c r="G11" s="19"/>
    </row>
    <row r="12" spans="1:32" ht="28.5" customHeight="1" x14ac:dyDescent="0.25">
      <c r="A12" s="15" t="s">
        <v>13</v>
      </c>
      <c r="B12" s="16">
        <f>'[1]Data Input'!F8+'[1]Data Input'!F12+'[1]Data Input'!F13+'[1]Data Input'!F14</f>
        <v>153487</v>
      </c>
      <c r="C12" s="17">
        <f t="shared" si="0"/>
        <v>42.687095168301518</v>
      </c>
      <c r="E12" s="20">
        <f>'[1]Data Input'!L8+'[1]Data Input'!L12+'[1]Data Input'!L13+'[1]Data Input'!L14</f>
        <v>1690187787</v>
      </c>
      <c r="F12" s="17">
        <f t="shared" si="1"/>
        <v>30.721718696384116</v>
      </c>
      <c r="G12" s="21"/>
    </row>
    <row r="13" spans="1:32" ht="28.5" customHeight="1" x14ac:dyDescent="0.25">
      <c r="A13" s="15" t="s">
        <v>14</v>
      </c>
      <c r="B13" s="16">
        <f>'[1]Data Input'!F15</f>
        <v>10460</v>
      </c>
      <c r="C13" s="17">
        <f t="shared" si="0"/>
        <v>2.9090868637763063</v>
      </c>
      <c r="E13" s="20">
        <f>'[1]Data Input'!L15</f>
        <v>311847791</v>
      </c>
      <c r="F13" s="17">
        <f t="shared" si="1"/>
        <v>5.6683051344227868</v>
      </c>
      <c r="G13" s="21"/>
    </row>
    <row r="14" spans="1:32" ht="28.5" customHeight="1" x14ac:dyDescent="0.25">
      <c r="A14" s="15" t="s">
        <v>15</v>
      </c>
      <c r="B14" s="16">
        <f>'[1]Data Input'!F16</f>
        <v>67425</v>
      </c>
      <c r="C14" s="17">
        <f t="shared" si="0"/>
        <v>18.751929425441439</v>
      </c>
      <c r="D14" s="5"/>
      <c r="E14" s="20">
        <f>'[1]Data Input'!L16</f>
        <v>479569544</v>
      </c>
      <c r="F14" s="17">
        <f t="shared" si="1"/>
        <v>8.7169016007812417</v>
      </c>
      <c r="G14" s="19"/>
    </row>
    <row r="15" spans="1:32" ht="28.5" customHeight="1" x14ac:dyDescent="0.25">
      <c r="A15" s="15" t="s">
        <v>16</v>
      </c>
      <c r="B15" s="16">
        <f>'[1]Data Input'!F11</f>
        <v>8993</v>
      </c>
      <c r="C15" s="17">
        <f t="shared" si="0"/>
        <v>2.5010916028623638</v>
      </c>
      <c r="E15" s="20">
        <f>'[1]Data Input'!L11</f>
        <v>195246304</v>
      </c>
      <c r="F15" s="17">
        <f t="shared" si="1"/>
        <v>3.5488967995937233</v>
      </c>
      <c r="G15" s="21"/>
    </row>
    <row r="16" spans="1:32" ht="28.5" customHeight="1" x14ac:dyDescent="0.25">
      <c r="A16" s="15" t="s">
        <v>17</v>
      </c>
      <c r="B16" s="16">
        <f>'[1]Data Input'!F17</f>
        <v>45553</v>
      </c>
      <c r="C16" s="17">
        <f t="shared" si="0"/>
        <v>12.668989857132129</v>
      </c>
      <c r="E16" s="20">
        <f>'[1]Data Input'!L17</f>
        <v>300849876</v>
      </c>
      <c r="F16" s="17">
        <f t="shared" si="1"/>
        <v>5.4684013997753755</v>
      </c>
      <c r="G16" s="21"/>
    </row>
    <row r="17" spans="1:27" ht="15.75" x14ac:dyDescent="0.25">
      <c r="A17" s="15"/>
      <c r="B17" s="22"/>
      <c r="C17" s="23"/>
      <c r="E17" s="24"/>
      <c r="F17" s="23"/>
      <c r="G17" s="21"/>
    </row>
    <row r="18" spans="1:27" ht="15.75" x14ac:dyDescent="0.25">
      <c r="A18" s="25" t="s">
        <v>18</v>
      </c>
      <c r="B18" s="26">
        <f>SUM(B10:B17)</f>
        <v>359563</v>
      </c>
      <c r="C18" s="27">
        <v>100</v>
      </c>
      <c r="D18" s="28" t="s">
        <v>11</v>
      </c>
      <c r="E18" s="29">
        <f>SUM(E10:E17)</f>
        <v>5501605570</v>
      </c>
      <c r="F18" s="27">
        <v>100</v>
      </c>
      <c r="G18" s="30" t="s">
        <v>11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.75" customHeight="1" x14ac:dyDescent="0.2"/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scale="9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9671-3074-410B-9AD3-DC5E765AD0B1}">
  <dimension ref="A1:N43"/>
  <sheetViews>
    <sheetView showGridLines="0" zoomScaleNormal="100" workbookViewId="0">
      <selection sqref="A1:G1"/>
    </sheetView>
  </sheetViews>
  <sheetFormatPr defaultRowHeight="12.75" x14ac:dyDescent="0.2"/>
  <cols>
    <col min="1" max="1" width="28.85546875" customWidth="1"/>
    <col min="2" max="2" width="14.140625" customWidth="1"/>
    <col min="3" max="3" width="12.28515625" customWidth="1"/>
    <col min="4" max="4" width="3.42578125" customWidth="1"/>
    <col min="5" max="5" width="17.140625" customWidth="1"/>
    <col min="6" max="6" width="12.28515625" customWidth="1"/>
    <col min="7" max="7" width="3.42578125" customWidth="1"/>
    <col min="8" max="8" width="11.42578125" customWidth="1"/>
    <col min="9" max="9" width="9.7109375" style="126" bestFit="1" customWidth="1"/>
    <col min="257" max="257" width="28.85546875" customWidth="1"/>
    <col min="258" max="258" width="14.140625" customWidth="1"/>
    <col min="259" max="259" width="12.28515625" customWidth="1"/>
    <col min="260" max="260" width="3.42578125" customWidth="1"/>
    <col min="261" max="261" width="17.140625" customWidth="1"/>
    <col min="262" max="262" width="12.28515625" customWidth="1"/>
    <col min="263" max="263" width="3.42578125" customWidth="1"/>
    <col min="264" max="264" width="11.42578125" customWidth="1"/>
    <col min="265" max="265" width="9.7109375" bestFit="1" customWidth="1"/>
    <col min="513" max="513" width="28.85546875" customWidth="1"/>
    <col min="514" max="514" width="14.140625" customWidth="1"/>
    <col min="515" max="515" width="12.28515625" customWidth="1"/>
    <col min="516" max="516" width="3.42578125" customWidth="1"/>
    <col min="517" max="517" width="17.140625" customWidth="1"/>
    <col min="518" max="518" width="12.28515625" customWidth="1"/>
    <col min="519" max="519" width="3.42578125" customWidth="1"/>
    <col min="520" max="520" width="11.42578125" customWidth="1"/>
    <col min="521" max="521" width="9.7109375" bestFit="1" customWidth="1"/>
    <col min="769" max="769" width="28.85546875" customWidth="1"/>
    <col min="770" max="770" width="14.140625" customWidth="1"/>
    <col min="771" max="771" width="12.28515625" customWidth="1"/>
    <col min="772" max="772" width="3.42578125" customWidth="1"/>
    <col min="773" max="773" width="17.140625" customWidth="1"/>
    <col min="774" max="774" width="12.28515625" customWidth="1"/>
    <col min="775" max="775" width="3.42578125" customWidth="1"/>
    <col min="776" max="776" width="11.42578125" customWidth="1"/>
    <col min="777" max="777" width="9.7109375" bestFit="1" customWidth="1"/>
    <col min="1025" max="1025" width="28.85546875" customWidth="1"/>
    <col min="1026" max="1026" width="14.140625" customWidth="1"/>
    <col min="1027" max="1027" width="12.28515625" customWidth="1"/>
    <col min="1028" max="1028" width="3.42578125" customWidth="1"/>
    <col min="1029" max="1029" width="17.140625" customWidth="1"/>
    <col min="1030" max="1030" width="12.28515625" customWidth="1"/>
    <col min="1031" max="1031" width="3.42578125" customWidth="1"/>
    <col min="1032" max="1032" width="11.42578125" customWidth="1"/>
    <col min="1033" max="1033" width="9.7109375" bestFit="1" customWidth="1"/>
    <col min="1281" max="1281" width="28.85546875" customWidth="1"/>
    <col min="1282" max="1282" width="14.140625" customWidth="1"/>
    <col min="1283" max="1283" width="12.28515625" customWidth="1"/>
    <col min="1284" max="1284" width="3.42578125" customWidth="1"/>
    <col min="1285" max="1285" width="17.140625" customWidth="1"/>
    <col min="1286" max="1286" width="12.28515625" customWidth="1"/>
    <col min="1287" max="1287" width="3.42578125" customWidth="1"/>
    <col min="1288" max="1288" width="11.42578125" customWidth="1"/>
    <col min="1289" max="1289" width="9.7109375" bestFit="1" customWidth="1"/>
    <col min="1537" max="1537" width="28.85546875" customWidth="1"/>
    <col min="1538" max="1538" width="14.140625" customWidth="1"/>
    <col min="1539" max="1539" width="12.28515625" customWidth="1"/>
    <col min="1540" max="1540" width="3.42578125" customWidth="1"/>
    <col min="1541" max="1541" width="17.140625" customWidth="1"/>
    <col min="1542" max="1542" width="12.28515625" customWidth="1"/>
    <col min="1543" max="1543" width="3.42578125" customWidth="1"/>
    <col min="1544" max="1544" width="11.42578125" customWidth="1"/>
    <col min="1545" max="1545" width="9.7109375" bestFit="1" customWidth="1"/>
    <col min="1793" max="1793" width="28.85546875" customWidth="1"/>
    <col min="1794" max="1794" width="14.140625" customWidth="1"/>
    <col min="1795" max="1795" width="12.28515625" customWidth="1"/>
    <col min="1796" max="1796" width="3.42578125" customWidth="1"/>
    <col min="1797" max="1797" width="17.140625" customWidth="1"/>
    <col min="1798" max="1798" width="12.28515625" customWidth="1"/>
    <col min="1799" max="1799" width="3.42578125" customWidth="1"/>
    <col min="1800" max="1800" width="11.42578125" customWidth="1"/>
    <col min="1801" max="1801" width="9.7109375" bestFit="1" customWidth="1"/>
    <col min="2049" max="2049" width="28.85546875" customWidth="1"/>
    <col min="2050" max="2050" width="14.140625" customWidth="1"/>
    <col min="2051" max="2051" width="12.28515625" customWidth="1"/>
    <col min="2052" max="2052" width="3.42578125" customWidth="1"/>
    <col min="2053" max="2053" width="17.140625" customWidth="1"/>
    <col min="2054" max="2054" width="12.28515625" customWidth="1"/>
    <col min="2055" max="2055" width="3.42578125" customWidth="1"/>
    <col min="2056" max="2056" width="11.42578125" customWidth="1"/>
    <col min="2057" max="2057" width="9.7109375" bestFit="1" customWidth="1"/>
    <col min="2305" max="2305" width="28.85546875" customWidth="1"/>
    <col min="2306" max="2306" width="14.140625" customWidth="1"/>
    <col min="2307" max="2307" width="12.28515625" customWidth="1"/>
    <col min="2308" max="2308" width="3.42578125" customWidth="1"/>
    <col min="2309" max="2309" width="17.140625" customWidth="1"/>
    <col min="2310" max="2310" width="12.28515625" customWidth="1"/>
    <col min="2311" max="2311" width="3.42578125" customWidth="1"/>
    <col min="2312" max="2312" width="11.42578125" customWidth="1"/>
    <col min="2313" max="2313" width="9.7109375" bestFit="1" customWidth="1"/>
    <col min="2561" max="2561" width="28.85546875" customWidth="1"/>
    <col min="2562" max="2562" width="14.140625" customWidth="1"/>
    <col min="2563" max="2563" width="12.28515625" customWidth="1"/>
    <col min="2564" max="2564" width="3.42578125" customWidth="1"/>
    <col min="2565" max="2565" width="17.140625" customWidth="1"/>
    <col min="2566" max="2566" width="12.28515625" customWidth="1"/>
    <col min="2567" max="2567" width="3.42578125" customWidth="1"/>
    <col min="2568" max="2568" width="11.42578125" customWidth="1"/>
    <col min="2569" max="2569" width="9.7109375" bestFit="1" customWidth="1"/>
    <col min="2817" max="2817" width="28.85546875" customWidth="1"/>
    <col min="2818" max="2818" width="14.140625" customWidth="1"/>
    <col min="2819" max="2819" width="12.28515625" customWidth="1"/>
    <col min="2820" max="2820" width="3.42578125" customWidth="1"/>
    <col min="2821" max="2821" width="17.140625" customWidth="1"/>
    <col min="2822" max="2822" width="12.28515625" customWidth="1"/>
    <col min="2823" max="2823" width="3.42578125" customWidth="1"/>
    <col min="2824" max="2824" width="11.42578125" customWidth="1"/>
    <col min="2825" max="2825" width="9.7109375" bestFit="1" customWidth="1"/>
    <col min="3073" max="3073" width="28.85546875" customWidth="1"/>
    <col min="3074" max="3074" width="14.140625" customWidth="1"/>
    <col min="3075" max="3075" width="12.28515625" customWidth="1"/>
    <col min="3076" max="3076" width="3.42578125" customWidth="1"/>
    <col min="3077" max="3077" width="17.140625" customWidth="1"/>
    <col min="3078" max="3078" width="12.28515625" customWidth="1"/>
    <col min="3079" max="3079" width="3.42578125" customWidth="1"/>
    <col min="3080" max="3080" width="11.42578125" customWidth="1"/>
    <col min="3081" max="3081" width="9.7109375" bestFit="1" customWidth="1"/>
    <col min="3329" max="3329" width="28.85546875" customWidth="1"/>
    <col min="3330" max="3330" width="14.140625" customWidth="1"/>
    <col min="3331" max="3331" width="12.28515625" customWidth="1"/>
    <col min="3332" max="3332" width="3.42578125" customWidth="1"/>
    <col min="3333" max="3333" width="17.140625" customWidth="1"/>
    <col min="3334" max="3334" width="12.28515625" customWidth="1"/>
    <col min="3335" max="3335" width="3.42578125" customWidth="1"/>
    <col min="3336" max="3336" width="11.42578125" customWidth="1"/>
    <col min="3337" max="3337" width="9.7109375" bestFit="1" customWidth="1"/>
    <col min="3585" max="3585" width="28.85546875" customWidth="1"/>
    <col min="3586" max="3586" width="14.140625" customWidth="1"/>
    <col min="3587" max="3587" width="12.28515625" customWidth="1"/>
    <col min="3588" max="3588" width="3.42578125" customWidth="1"/>
    <col min="3589" max="3589" width="17.140625" customWidth="1"/>
    <col min="3590" max="3590" width="12.28515625" customWidth="1"/>
    <col min="3591" max="3591" width="3.42578125" customWidth="1"/>
    <col min="3592" max="3592" width="11.42578125" customWidth="1"/>
    <col min="3593" max="3593" width="9.7109375" bestFit="1" customWidth="1"/>
    <col min="3841" max="3841" width="28.85546875" customWidth="1"/>
    <col min="3842" max="3842" width="14.140625" customWidth="1"/>
    <col min="3843" max="3843" width="12.28515625" customWidth="1"/>
    <col min="3844" max="3844" width="3.42578125" customWidth="1"/>
    <col min="3845" max="3845" width="17.140625" customWidth="1"/>
    <col min="3846" max="3846" width="12.28515625" customWidth="1"/>
    <col min="3847" max="3847" width="3.42578125" customWidth="1"/>
    <col min="3848" max="3848" width="11.42578125" customWidth="1"/>
    <col min="3849" max="3849" width="9.7109375" bestFit="1" customWidth="1"/>
    <col min="4097" max="4097" width="28.85546875" customWidth="1"/>
    <col min="4098" max="4098" width="14.140625" customWidth="1"/>
    <col min="4099" max="4099" width="12.28515625" customWidth="1"/>
    <col min="4100" max="4100" width="3.42578125" customWidth="1"/>
    <col min="4101" max="4101" width="17.140625" customWidth="1"/>
    <col min="4102" max="4102" width="12.28515625" customWidth="1"/>
    <col min="4103" max="4103" width="3.42578125" customWidth="1"/>
    <col min="4104" max="4104" width="11.42578125" customWidth="1"/>
    <col min="4105" max="4105" width="9.7109375" bestFit="1" customWidth="1"/>
    <col min="4353" max="4353" width="28.85546875" customWidth="1"/>
    <col min="4354" max="4354" width="14.140625" customWidth="1"/>
    <col min="4355" max="4355" width="12.28515625" customWidth="1"/>
    <col min="4356" max="4356" width="3.42578125" customWidth="1"/>
    <col min="4357" max="4357" width="17.140625" customWidth="1"/>
    <col min="4358" max="4358" width="12.28515625" customWidth="1"/>
    <col min="4359" max="4359" width="3.42578125" customWidth="1"/>
    <col min="4360" max="4360" width="11.42578125" customWidth="1"/>
    <col min="4361" max="4361" width="9.7109375" bestFit="1" customWidth="1"/>
    <col min="4609" max="4609" width="28.85546875" customWidth="1"/>
    <col min="4610" max="4610" width="14.140625" customWidth="1"/>
    <col min="4611" max="4611" width="12.28515625" customWidth="1"/>
    <col min="4612" max="4612" width="3.42578125" customWidth="1"/>
    <col min="4613" max="4613" width="17.140625" customWidth="1"/>
    <col min="4614" max="4614" width="12.28515625" customWidth="1"/>
    <col min="4615" max="4615" width="3.42578125" customWidth="1"/>
    <col min="4616" max="4616" width="11.42578125" customWidth="1"/>
    <col min="4617" max="4617" width="9.7109375" bestFit="1" customWidth="1"/>
    <col min="4865" max="4865" width="28.85546875" customWidth="1"/>
    <col min="4866" max="4866" width="14.140625" customWidth="1"/>
    <col min="4867" max="4867" width="12.28515625" customWidth="1"/>
    <col min="4868" max="4868" width="3.42578125" customWidth="1"/>
    <col min="4869" max="4869" width="17.140625" customWidth="1"/>
    <col min="4870" max="4870" width="12.28515625" customWidth="1"/>
    <col min="4871" max="4871" width="3.42578125" customWidth="1"/>
    <col min="4872" max="4872" width="11.42578125" customWidth="1"/>
    <col min="4873" max="4873" width="9.7109375" bestFit="1" customWidth="1"/>
    <col min="5121" max="5121" width="28.85546875" customWidth="1"/>
    <col min="5122" max="5122" width="14.140625" customWidth="1"/>
    <col min="5123" max="5123" width="12.28515625" customWidth="1"/>
    <col min="5124" max="5124" width="3.42578125" customWidth="1"/>
    <col min="5125" max="5125" width="17.140625" customWidth="1"/>
    <col min="5126" max="5126" width="12.28515625" customWidth="1"/>
    <col min="5127" max="5127" width="3.42578125" customWidth="1"/>
    <col min="5128" max="5128" width="11.42578125" customWidth="1"/>
    <col min="5129" max="5129" width="9.7109375" bestFit="1" customWidth="1"/>
    <col min="5377" max="5377" width="28.85546875" customWidth="1"/>
    <col min="5378" max="5378" width="14.140625" customWidth="1"/>
    <col min="5379" max="5379" width="12.28515625" customWidth="1"/>
    <col min="5380" max="5380" width="3.42578125" customWidth="1"/>
    <col min="5381" max="5381" width="17.140625" customWidth="1"/>
    <col min="5382" max="5382" width="12.28515625" customWidth="1"/>
    <col min="5383" max="5383" width="3.42578125" customWidth="1"/>
    <col min="5384" max="5384" width="11.42578125" customWidth="1"/>
    <col min="5385" max="5385" width="9.7109375" bestFit="1" customWidth="1"/>
    <col min="5633" max="5633" width="28.85546875" customWidth="1"/>
    <col min="5634" max="5634" width="14.140625" customWidth="1"/>
    <col min="5635" max="5635" width="12.28515625" customWidth="1"/>
    <col min="5636" max="5636" width="3.42578125" customWidth="1"/>
    <col min="5637" max="5637" width="17.140625" customWidth="1"/>
    <col min="5638" max="5638" width="12.28515625" customWidth="1"/>
    <col min="5639" max="5639" width="3.42578125" customWidth="1"/>
    <col min="5640" max="5640" width="11.42578125" customWidth="1"/>
    <col min="5641" max="5641" width="9.7109375" bestFit="1" customWidth="1"/>
    <col min="5889" max="5889" width="28.85546875" customWidth="1"/>
    <col min="5890" max="5890" width="14.140625" customWidth="1"/>
    <col min="5891" max="5891" width="12.28515625" customWidth="1"/>
    <col min="5892" max="5892" width="3.42578125" customWidth="1"/>
    <col min="5893" max="5893" width="17.140625" customWidth="1"/>
    <col min="5894" max="5894" width="12.28515625" customWidth="1"/>
    <col min="5895" max="5895" width="3.42578125" customWidth="1"/>
    <col min="5896" max="5896" width="11.42578125" customWidth="1"/>
    <col min="5897" max="5897" width="9.7109375" bestFit="1" customWidth="1"/>
    <col min="6145" max="6145" width="28.85546875" customWidth="1"/>
    <col min="6146" max="6146" width="14.140625" customWidth="1"/>
    <col min="6147" max="6147" width="12.28515625" customWidth="1"/>
    <col min="6148" max="6148" width="3.42578125" customWidth="1"/>
    <col min="6149" max="6149" width="17.140625" customWidth="1"/>
    <col min="6150" max="6150" width="12.28515625" customWidth="1"/>
    <col min="6151" max="6151" width="3.42578125" customWidth="1"/>
    <col min="6152" max="6152" width="11.42578125" customWidth="1"/>
    <col min="6153" max="6153" width="9.7109375" bestFit="1" customWidth="1"/>
    <col min="6401" max="6401" width="28.85546875" customWidth="1"/>
    <col min="6402" max="6402" width="14.140625" customWidth="1"/>
    <col min="6403" max="6403" width="12.28515625" customWidth="1"/>
    <col min="6404" max="6404" width="3.42578125" customWidth="1"/>
    <col min="6405" max="6405" width="17.140625" customWidth="1"/>
    <col min="6406" max="6406" width="12.28515625" customWidth="1"/>
    <col min="6407" max="6407" width="3.42578125" customWidth="1"/>
    <col min="6408" max="6408" width="11.42578125" customWidth="1"/>
    <col min="6409" max="6409" width="9.7109375" bestFit="1" customWidth="1"/>
    <col min="6657" max="6657" width="28.85546875" customWidth="1"/>
    <col min="6658" max="6658" width="14.140625" customWidth="1"/>
    <col min="6659" max="6659" width="12.28515625" customWidth="1"/>
    <col min="6660" max="6660" width="3.42578125" customWidth="1"/>
    <col min="6661" max="6661" width="17.140625" customWidth="1"/>
    <col min="6662" max="6662" width="12.28515625" customWidth="1"/>
    <col min="6663" max="6663" width="3.42578125" customWidth="1"/>
    <col min="6664" max="6664" width="11.42578125" customWidth="1"/>
    <col min="6665" max="6665" width="9.7109375" bestFit="1" customWidth="1"/>
    <col min="6913" max="6913" width="28.85546875" customWidth="1"/>
    <col min="6914" max="6914" width="14.140625" customWidth="1"/>
    <col min="6915" max="6915" width="12.28515625" customWidth="1"/>
    <col min="6916" max="6916" width="3.42578125" customWidth="1"/>
    <col min="6917" max="6917" width="17.140625" customWidth="1"/>
    <col min="6918" max="6918" width="12.28515625" customWidth="1"/>
    <col min="6919" max="6919" width="3.42578125" customWidth="1"/>
    <col min="6920" max="6920" width="11.42578125" customWidth="1"/>
    <col min="6921" max="6921" width="9.7109375" bestFit="1" customWidth="1"/>
    <col min="7169" max="7169" width="28.85546875" customWidth="1"/>
    <col min="7170" max="7170" width="14.140625" customWidth="1"/>
    <col min="7171" max="7171" width="12.28515625" customWidth="1"/>
    <col min="7172" max="7172" width="3.42578125" customWidth="1"/>
    <col min="7173" max="7173" width="17.140625" customWidth="1"/>
    <col min="7174" max="7174" width="12.28515625" customWidth="1"/>
    <col min="7175" max="7175" width="3.42578125" customWidth="1"/>
    <col min="7176" max="7176" width="11.42578125" customWidth="1"/>
    <col min="7177" max="7177" width="9.7109375" bestFit="1" customWidth="1"/>
    <col min="7425" max="7425" width="28.85546875" customWidth="1"/>
    <col min="7426" max="7426" width="14.140625" customWidth="1"/>
    <col min="7427" max="7427" width="12.28515625" customWidth="1"/>
    <col min="7428" max="7428" width="3.42578125" customWidth="1"/>
    <col min="7429" max="7429" width="17.140625" customWidth="1"/>
    <col min="7430" max="7430" width="12.28515625" customWidth="1"/>
    <col min="7431" max="7431" width="3.42578125" customWidth="1"/>
    <col min="7432" max="7432" width="11.42578125" customWidth="1"/>
    <col min="7433" max="7433" width="9.7109375" bestFit="1" customWidth="1"/>
    <col min="7681" max="7681" width="28.85546875" customWidth="1"/>
    <col min="7682" max="7682" width="14.140625" customWidth="1"/>
    <col min="7683" max="7683" width="12.28515625" customWidth="1"/>
    <col min="7684" max="7684" width="3.42578125" customWidth="1"/>
    <col min="7685" max="7685" width="17.140625" customWidth="1"/>
    <col min="7686" max="7686" width="12.28515625" customWidth="1"/>
    <col min="7687" max="7687" width="3.42578125" customWidth="1"/>
    <col min="7688" max="7688" width="11.42578125" customWidth="1"/>
    <col min="7689" max="7689" width="9.7109375" bestFit="1" customWidth="1"/>
    <col min="7937" max="7937" width="28.85546875" customWidth="1"/>
    <col min="7938" max="7938" width="14.140625" customWidth="1"/>
    <col min="7939" max="7939" width="12.28515625" customWidth="1"/>
    <col min="7940" max="7940" width="3.42578125" customWidth="1"/>
    <col min="7941" max="7941" width="17.140625" customWidth="1"/>
    <col min="7942" max="7942" width="12.28515625" customWidth="1"/>
    <col min="7943" max="7943" width="3.42578125" customWidth="1"/>
    <col min="7944" max="7944" width="11.42578125" customWidth="1"/>
    <col min="7945" max="7945" width="9.7109375" bestFit="1" customWidth="1"/>
    <col min="8193" max="8193" width="28.85546875" customWidth="1"/>
    <col min="8194" max="8194" width="14.140625" customWidth="1"/>
    <col min="8195" max="8195" width="12.28515625" customWidth="1"/>
    <col min="8196" max="8196" width="3.42578125" customWidth="1"/>
    <col min="8197" max="8197" width="17.140625" customWidth="1"/>
    <col min="8198" max="8198" width="12.28515625" customWidth="1"/>
    <col min="8199" max="8199" width="3.42578125" customWidth="1"/>
    <col min="8200" max="8200" width="11.42578125" customWidth="1"/>
    <col min="8201" max="8201" width="9.7109375" bestFit="1" customWidth="1"/>
    <col min="8449" max="8449" width="28.85546875" customWidth="1"/>
    <col min="8450" max="8450" width="14.140625" customWidth="1"/>
    <col min="8451" max="8451" width="12.28515625" customWidth="1"/>
    <col min="8452" max="8452" width="3.42578125" customWidth="1"/>
    <col min="8453" max="8453" width="17.140625" customWidth="1"/>
    <col min="8454" max="8454" width="12.28515625" customWidth="1"/>
    <col min="8455" max="8455" width="3.42578125" customWidth="1"/>
    <col min="8456" max="8456" width="11.42578125" customWidth="1"/>
    <col min="8457" max="8457" width="9.7109375" bestFit="1" customWidth="1"/>
    <col min="8705" max="8705" width="28.85546875" customWidth="1"/>
    <col min="8706" max="8706" width="14.140625" customWidth="1"/>
    <col min="8707" max="8707" width="12.28515625" customWidth="1"/>
    <col min="8708" max="8708" width="3.42578125" customWidth="1"/>
    <col min="8709" max="8709" width="17.140625" customWidth="1"/>
    <col min="8710" max="8710" width="12.28515625" customWidth="1"/>
    <col min="8711" max="8711" width="3.42578125" customWidth="1"/>
    <col min="8712" max="8712" width="11.42578125" customWidth="1"/>
    <col min="8713" max="8713" width="9.7109375" bestFit="1" customWidth="1"/>
    <col min="8961" max="8961" width="28.85546875" customWidth="1"/>
    <col min="8962" max="8962" width="14.140625" customWidth="1"/>
    <col min="8963" max="8963" width="12.28515625" customWidth="1"/>
    <col min="8964" max="8964" width="3.42578125" customWidth="1"/>
    <col min="8965" max="8965" width="17.140625" customWidth="1"/>
    <col min="8966" max="8966" width="12.28515625" customWidth="1"/>
    <col min="8967" max="8967" width="3.42578125" customWidth="1"/>
    <col min="8968" max="8968" width="11.42578125" customWidth="1"/>
    <col min="8969" max="8969" width="9.7109375" bestFit="1" customWidth="1"/>
    <col min="9217" max="9217" width="28.85546875" customWidth="1"/>
    <col min="9218" max="9218" width="14.140625" customWidth="1"/>
    <col min="9219" max="9219" width="12.28515625" customWidth="1"/>
    <col min="9220" max="9220" width="3.42578125" customWidth="1"/>
    <col min="9221" max="9221" width="17.140625" customWidth="1"/>
    <col min="9222" max="9222" width="12.28515625" customWidth="1"/>
    <col min="9223" max="9223" width="3.42578125" customWidth="1"/>
    <col min="9224" max="9224" width="11.42578125" customWidth="1"/>
    <col min="9225" max="9225" width="9.7109375" bestFit="1" customWidth="1"/>
    <col min="9473" max="9473" width="28.85546875" customWidth="1"/>
    <col min="9474" max="9474" width="14.140625" customWidth="1"/>
    <col min="9475" max="9475" width="12.28515625" customWidth="1"/>
    <col min="9476" max="9476" width="3.42578125" customWidth="1"/>
    <col min="9477" max="9477" width="17.140625" customWidth="1"/>
    <col min="9478" max="9478" width="12.28515625" customWidth="1"/>
    <col min="9479" max="9479" width="3.42578125" customWidth="1"/>
    <col min="9480" max="9480" width="11.42578125" customWidth="1"/>
    <col min="9481" max="9481" width="9.7109375" bestFit="1" customWidth="1"/>
    <col min="9729" max="9729" width="28.85546875" customWidth="1"/>
    <col min="9730" max="9730" width="14.140625" customWidth="1"/>
    <col min="9731" max="9731" width="12.28515625" customWidth="1"/>
    <col min="9732" max="9732" width="3.42578125" customWidth="1"/>
    <col min="9733" max="9733" width="17.140625" customWidth="1"/>
    <col min="9734" max="9734" width="12.28515625" customWidth="1"/>
    <col min="9735" max="9735" width="3.42578125" customWidth="1"/>
    <col min="9736" max="9736" width="11.42578125" customWidth="1"/>
    <col min="9737" max="9737" width="9.7109375" bestFit="1" customWidth="1"/>
    <col min="9985" max="9985" width="28.85546875" customWidth="1"/>
    <col min="9986" max="9986" width="14.140625" customWidth="1"/>
    <col min="9987" max="9987" width="12.28515625" customWidth="1"/>
    <col min="9988" max="9988" width="3.42578125" customWidth="1"/>
    <col min="9989" max="9989" width="17.140625" customWidth="1"/>
    <col min="9990" max="9990" width="12.28515625" customWidth="1"/>
    <col min="9991" max="9991" width="3.42578125" customWidth="1"/>
    <col min="9992" max="9992" width="11.42578125" customWidth="1"/>
    <col min="9993" max="9993" width="9.7109375" bestFit="1" customWidth="1"/>
    <col min="10241" max="10241" width="28.85546875" customWidth="1"/>
    <col min="10242" max="10242" width="14.140625" customWidth="1"/>
    <col min="10243" max="10243" width="12.28515625" customWidth="1"/>
    <col min="10244" max="10244" width="3.42578125" customWidth="1"/>
    <col min="10245" max="10245" width="17.140625" customWidth="1"/>
    <col min="10246" max="10246" width="12.28515625" customWidth="1"/>
    <col min="10247" max="10247" width="3.42578125" customWidth="1"/>
    <col min="10248" max="10248" width="11.42578125" customWidth="1"/>
    <col min="10249" max="10249" width="9.7109375" bestFit="1" customWidth="1"/>
    <col min="10497" max="10497" width="28.85546875" customWidth="1"/>
    <col min="10498" max="10498" width="14.140625" customWidth="1"/>
    <col min="10499" max="10499" width="12.28515625" customWidth="1"/>
    <col min="10500" max="10500" width="3.42578125" customWidth="1"/>
    <col min="10501" max="10501" width="17.140625" customWidth="1"/>
    <col min="10502" max="10502" width="12.28515625" customWidth="1"/>
    <col min="10503" max="10503" width="3.42578125" customWidth="1"/>
    <col min="10504" max="10504" width="11.42578125" customWidth="1"/>
    <col min="10505" max="10505" width="9.7109375" bestFit="1" customWidth="1"/>
    <col min="10753" max="10753" width="28.85546875" customWidth="1"/>
    <col min="10754" max="10754" width="14.140625" customWidth="1"/>
    <col min="10755" max="10755" width="12.28515625" customWidth="1"/>
    <col min="10756" max="10756" width="3.42578125" customWidth="1"/>
    <col min="10757" max="10757" width="17.140625" customWidth="1"/>
    <col min="10758" max="10758" width="12.28515625" customWidth="1"/>
    <col min="10759" max="10759" width="3.42578125" customWidth="1"/>
    <col min="10760" max="10760" width="11.42578125" customWidth="1"/>
    <col min="10761" max="10761" width="9.7109375" bestFit="1" customWidth="1"/>
    <col min="11009" max="11009" width="28.85546875" customWidth="1"/>
    <col min="11010" max="11010" width="14.140625" customWidth="1"/>
    <col min="11011" max="11011" width="12.28515625" customWidth="1"/>
    <col min="11012" max="11012" width="3.42578125" customWidth="1"/>
    <col min="11013" max="11013" width="17.140625" customWidth="1"/>
    <col min="11014" max="11014" width="12.28515625" customWidth="1"/>
    <col min="11015" max="11015" width="3.42578125" customWidth="1"/>
    <col min="11016" max="11016" width="11.42578125" customWidth="1"/>
    <col min="11017" max="11017" width="9.7109375" bestFit="1" customWidth="1"/>
    <col min="11265" max="11265" width="28.85546875" customWidth="1"/>
    <col min="11266" max="11266" width="14.140625" customWidth="1"/>
    <col min="11267" max="11267" width="12.28515625" customWidth="1"/>
    <col min="11268" max="11268" width="3.42578125" customWidth="1"/>
    <col min="11269" max="11269" width="17.140625" customWidth="1"/>
    <col min="11270" max="11270" width="12.28515625" customWidth="1"/>
    <col min="11271" max="11271" width="3.42578125" customWidth="1"/>
    <col min="11272" max="11272" width="11.42578125" customWidth="1"/>
    <col min="11273" max="11273" width="9.7109375" bestFit="1" customWidth="1"/>
    <col min="11521" max="11521" width="28.85546875" customWidth="1"/>
    <col min="11522" max="11522" width="14.140625" customWidth="1"/>
    <col min="11523" max="11523" width="12.28515625" customWidth="1"/>
    <col min="11524" max="11524" width="3.42578125" customWidth="1"/>
    <col min="11525" max="11525" width="17.140625" customWidth="1"/>
    <col min="11526" max="11526" width="12.28515625" customWidth="1"/>
    <col min="11527" max="11527" width="3.42578125" customWidth="1"/>
    <col min="11528" max="11528" width="11.42578125" customWidth="1"/>
    <col min="11529" max="11529" width="9.7109375" bestFit="1" customWidth="1"/>
    <col min="11777" max="11777" width="28.85546875" customWidth="1"/>
    <col min="11778" max="11778" width="14.140625" customWidth="1"/>
    <col min="11779" max="11779" width="12.28515625" customWidth="1"/>
    <col min="11780" max="11780" width="3.42578125" customWidth="1"/>
    <col min="11781" max="11781" width="17.140625" customWidth="1"/>
    <col min="11782" max="11782" width="12.28515625" customWidth="1"/>
    <col min="11783" max="11783" width="3.42578125" customWidth="1"/>
    <col min="11784" max="11784" width="11.42578125" customWidth="1"/>
    <col min="11785" max="11785" width="9.7109375" bestFit="1" customWidth="1"/>
    <col min="12033" max="12033" width="28.85546875" customWidth="1"/>
    <col min="12034" max="12034" width="14.140625" customWidth="1"/>
    <col min="12035" max="12035" width="12.28515625" customWidth="1"/>
    <col min="12036" max="12036" width="3.42578125" customWidth="1"/>
    <col min="12037" max="12037" width="17.140625" customWidth="1"/>
    <col min="12038" max="12038" width="12.28515625" customWidth="1"/>
    <col min="12039" max="12039" width="3.42578125" customWidth="1"/>
    <col min="12040" max="12040" width="11.42578125" customWidth="1"/>
    <col min="12041" max="12041" width="9.7109375" bestFit="1" customWidth="1"/>
    <col min="12289" max="12289" width="28.85546875" customWidth="1"/>
    <col min="12290" max="12290" width="14.140625" customWidth="1"/>
    <col min="12291" max="12291" width="12.28515625" customWidth="1"/>
    <col min="12292" max="12292" width="3.42578125" customWidth="1"/>
    <col min="12293" max="12293" width="17.140625" customWidth="1"/>
    <col min="12294" max="12294" width="12.28515625" customWidth="1"/>
    <col min="12295" max="12295" width="3.42578125" customWidth="1"/>
    <col min="12296" max="12296" width="11.42578125" customWidth="1"/>
    <col min="12297" max="12297" width="9.7109375" bestFit="1" customWidth="1"/>
    <col min="12545" max="12545" width="28.85546875" customWidth="1"/>
    <col min="12546" max="12546" width="14.140625" customWidth="1"/>
    <col min="12547" max="12547" width="12.28515625" customWidth="1"/>
    <col min="12548" max="12548" width="3.42578125" customWidth="1"/>
    <col min="12549" max="12549" width="17.140625" customWidth="1"/>
    <col min="12550" max="12550" width="12.28515625" customWidth="1"/>
    <col min="12551" max="12551" width="3.42578125" customWidth="1"/>
    <col min="12552" max="12552" width="11.42578125" customWidth="1"/>
    <col min="12553" max="12553" width="9.7109375" bestFit="1" customWidth="1"/>
    <col min="12801" max="12801" width="28.85546875" customWidth="1"/>
    <col min="12802" max="12802" width="14.140625" customWidth="1"/>
    <col min="12803" max="12803" width="12.28515625" customWidth="1"/>
    <col min="12804" max="12804" width="3.42578125" customWidth="1"/>
    <col min="12805" max="12805" width="17.140625" customWidth="1"/>
    <col min="12806" max="12806" width="12.28515625" customWidth="1"/>
    <col min="12807" max="12807" width="3.42578125" customWidth="1"/>
    <col min="12808" max="12808" width="11.42578125" customWidth="1"/>
    <col min="12809" max="12809" width="9.7109375" bestFit="1" customWidth="1"/>
    <col min="13057" max="13057" width="28.85546875" customWidth="1"/>
    <col min="13058" max="13058" width="14.140625" customWidth="1"/>
    <col min="13059" max="13059" width="12.28515625" customWidth="1"/>
    <col min="13060" max="13060" width="3.42578125" customWidth="1"/>
    <col min="13061" max="13061" width="17.140625" customWidth="1"/>
    <col min="13062" max="13062" width="12.28515625" customWidth="1"/>
    <col min="13063" max="13063" width="3.42578125" customWidth="1"/>
    <col min="13064" max="13064" width="11.42578125" customWidth="1"/>
    <col min="13065" max="13065" width="9.7109375" bestFit="1" customWidth="1"/>
    <col min="13313" max="13313" width="28.85546875" customWidth="1"/>
    <col min="13314" max="13314" width="14.140625" customWidth="1"/>
    <col min="13315" max="13315" width="12.28515625" customWidth="1"/>
    <col min="13316" max="13316" width="3.42578125" customWidth="1"/>
    <col min="13317" max="13317" width="17.140625" customWidth="1"/>
    <col min="13318" max="13318" width="12.28515625" customWidth="1"/>
    <col min="13319" max="13319" width="3.42578125" customWidth="1"/>
    <col min="13320" max="13320" width="11.42578125" customWidth="1"/>
    <col min="13321" max="13321" width="9.7109375" bestFit="1" customWidth="1"/>
    <col min="13569" max="13569" width="28.85546875" customWidth="1"/>
    <col min="13570" max="13570" width="14.140625" customWidth="1"/>
    <col min="13571" max="13571" width="12.28515625" customWidth="1"/>
    <col min="13572" max="13572" width="3.42578125" customWidth="1"/>
    <col min="13573" max="13573" width="17.140625" customWidth="1"/>
    <col min="13574" max="13574" width="12.28515625" customWidth="1"/>
    <col min="13575" max="13575" width="3.42578125" customWidth="1"/>
    <col min="13576" max="13576" width="11.42578125" customWidth="1"/>
    <col min="13577" max="13577" width="9.7109375" bestFit="1" customWidth="1"/>
    <col min="13825" max="13825" width="28.85546875" customWidth="1"/>
    <col min="13826" max="13826" width="14.140625" customWidth="1"/>
    <col min="13827" max="13827" width="12.28515625" customWidth="1"/>
    <col min="13828" max="13828" width="3.42578125" customWidth="1"/>
    <col min="13829" max="13829" width="17.140625" customWidth="1"/>
    <col min="13830" max="13830" width="12.28515625" customWidth="1"/>
    <col min="13831" max="13831" width="3.42578125" customWidth="1"/>
    <col min="13832" max="13832" width="11.42578125" customWidth="1"/>
    <col min="13833" max="13833" width="9.7109375" bestFit="1" customWidth="1"/>
    <col min="14081" max="14081" width="28.85546875" customWidth="1"/>
    <col min="14082" max="14082" width="14.140625" customWidth="1"/>
    <col min="14083" max="14083" width="12.28515625" customWidth="1"/>
    <col min="14084" max="14084" width="3.42578125" customWidth="1"/>
    <col min="14085" max="14085" width="17.140625" customWidth="1"/>
    <col min="14086" max="14086" width="12.28515625" customWidth="1"/>
    <col min="14087" max="14087" width="3.42578125" customWidth="1"/>
    <col min="14088" max="14088" width="11.42578125" customWidth="1"/>
    <col min="14089" max="14089" width="9.7109375" bestFit="1" customWidth="1"/>
    <col min="14337" max="14337" width="28.85546875" customWidth="1"/>
    <col min="14338" max="14338" width="14.140625" customWidth="1"/>
    <col min="14339" max="14339" width="12.28515625" customWidth="1"/>
    <col min="14340" max="14340" width="3.42578125" customWidth="1"/>
    <col min="14341" max="14341" width="17.140625" customWidth="1"/>
    <col min="14342" max="14342" width="12.28515625" customWidth="1"/>
    <col min="14343" max="14343" width="3.42578125" customWidth="1"/>
    <col min="14344" max="14344" width="11.42578125" customWidth="1"/>
    <col min="14345" max="14345" width="9.7109375" bestFit="1" customWidth="1"/>
    <col min="14593" max="14593" width="28.85546875" customWidth="1"/>
    <col min="14594" max="14594" width="14.140625" customWidth="1"/>
    <col min="14595" max="14595" width="12.28515625" customWidth="1"/>
    <col min="14596" max="14596" width="3.42578125" customWidth="1"/>
    <col min="14597" max="14597" width="17.140625" customWidth="1"/>
    <col min="14598" max="14598" width="12.28515625" customWidth="1"/>
    <col min="14599" max="14599" width="3.42578125" customWidth="1"/>
    <col min="14600" max="14600" width="11.42578125" customWidth="1"/>
    <col min="14601" max="14601" width="9.7109375" bestFit="1" customWidth="1"/>
    <col min="14849" max="14849" width="28.85546875" customWidth="1"/>
    <col min="14850" max="14850" width="14.140625" customWidth="1"/>
    <col min="14851" max="14851" width="12.28515625" customWidth="1"/>
    <col min="14852" max="14852" width="3.42578125" customWidth="1"/>
    <col min="14853" max="14853" width="17.140625" customWidth="1"/>
    <col min="14854" max="14854" width="12.28515625" customWidth="1"/>
    <col min="14855" max="14855" width="3.42578125" customWidth="1"/>
    <col min="14856" max="14856" width="11.42578125" customWidth="1"/>
    <col min="14857" max="14857" width="9.7109375" bestFit="1" customWidth="1"/>
    <col min="15105" max="15105" width="28.85546875" customWidth="1"/>
    <col min="15106" max="15106" width="14.140625" customWidth="1"/>
    <col min="15107" max="15107" width="12.28515625" customWidth="1"/>
    <col min="15108" max="15108" width="3.42578125" customWidth="1"/>
    <col min="15109" max="15109" width="17.140625" customWidth="1"/>
    <col min="15110" max="15110" width="12.28515625" customWidth="1"/>
    <col min="15111" max="15111" width="3.42578125" customWidth="1"/>
    <col min="15112" max="15112" width="11.42578125" customWidth="1"/>
    <col min="15113" max="15113" width="9.7109375" bestFit="1" customWidth="1"/>
    <col min="15361" max="15361" width="28.85546875" customWidth="1"/>
    <col min="15362" max="15362" width="14.140625" customWidth="1"/>
    <col min="15363" max="15363" width="12.28515625" customWidth="1"/>
    <col min="15364" max="15364" width="3.42578125" customWidth="1"/>
    <col min="15365" max="15365" width="17.140625" customWidth="1"/>
    <col min="15366" max="15366" width="12.28515625" customWidth="1"/>
    <col min="15367" max="15367" width="3.42578125" customWidth="1"/>
    <col min="15368" max="15368" width="11.42578125" customWidth="1"/>
    <col min="15369" max="15369" width="9.7109375" bestFit="1" customWidth="1"/>
    <col min="15617" max="15617" width="28.85546875" customWidth="1"/>
    <col min="15618" max="15618" width="14.140625" customWidth="1"/>
    <col min="15619" max="15619" width="12.28515625" customWidth="1"/>
    <col min="15620" max="15620" width="3.42578125" customWidth="1"/>
    <col min="15621" max="15621" width="17.140625" customWidth="1"/>
    <col min="15622" max="15622" width="12.28515625" customWidth="1"/>
    <col min="15623" max="15623" width="3.42578125" customWidth="1"/>
    <col min="15624" max="15624" width="11.42578125" customWidth="1"/>
    <col min="15625" max="15625" width="9.7109375" bestFit="1" customWidth="1"/>
    <col min="15873" max="15873" width="28.85546875" customWidth="1"/>
    <col min="15874" max="15874" width="14.140625" customWidth="1"/>
    <col min="15875" max="15875" width="12.28515625" customWidth="1"/>
    <col min="15876" max="15876" width="3.42578125" customWidth="1"/>
    <col min="15877" max="15877" width="17.140625" customWidth="1"/>
    <col min="15878" max="15878" width="12.28515625" customWidth="1"/>
    <col min="15879" max="15879" width="3.42578125" customWidth="1"/>
    <col min="15880" max="15880" width="11.42578125" customWidth="1"/>
    <col min="15881" max="15881" width="9.7109375" bestFit="1" customWidth="1"/>
    <col min="16129" max="16129" width="28.85546875" customWidth="1"/>
    <col min="16130" max="16130" width="14.140625" customWidth="1"/>
    <col min="16131" max="16131" width="12.28515625" customWidth="1"/>
    <col min="16132" max="16132" width="3.42578125" customWidth="1"/>
    <col min="16133" max="16133" width="17.140625" customWidth="1"/>
    <col min="16134" max="16134" width="12.28515625" customWidth="1"/>
    <col min="16135" max="16135" width="3.42578125" customWidth="1"/>
    <col min="16136" max="16136" width="11.42578125" customWidth="1"/>
    <col min="16137" max="16137" width="9.7109375" bestFit="1" customWidth="1"/>
  </cols>
  <sheetData>
    <row r="1" spans="1:14" ht="20.25" x14ac:dyDescent="0.3">
      <c r="A1" s="1" t="s">
        <v>31</v>
      </c>
      <c r="B1" s="1"/>
      <c r="C1" s="1"/>
      <c r="D1" s="1"/>
      <c r="E1" s="1"/>
      <c r="F1" s="1"/>
      <c r="G1" s="1"/>
      <c r="H1" s="81"/>
    </row>
    <row r="2" spans="1:14" ht="20.25" x14ac:dyDescent="0.3">
      <c r="A2" s="1" t="s">
        <v>1</v>
      </c>
      <c r="B2" s="1"/>
      <c r="C2" s="1"/>
      <c r="D2" s="1"/>
      <c r="E2" s="1"/>
      <c r="F2" s="1"/>
      <c r="G2" s="1"/>
      <c r="H2" s="81"/>
    </row>
    <row r="3" spans="1:14" ht="20.25" x14ac:dyDescent="0.3">
      <c r="A3" s="81"/>
      <c r="B3" s="81"/>
      <c r="C3" s="81"/>
      <c r="D3" s="81"/>
      <c r="E3" s="81"/>
      <c r="F3" s="81"/>
      <c r="G3" s="81"/>
      <c r="H3" s="81"/>
    </row>
    <row r="4" spans="1:14" ht="18" x14ac:dyDescent="0.25">
      <c r="A4" s="3" t="s">
        <v>132</v>
      </c>
      <c r="B4" s="3"/>
      <c r="C4" s="3"/>
      <c r="D4" s="3"/>
      <c r="E4" s="3"/>
      <c r="F4" s="3"/>
      <c r="G4" s="3"/>
    </row>
    <row r="5" spans="1:14" ht="18" x14ac:dyDescent="0.25">
      <c r="A5" s="3" t="s">
        <v>133</v>
      </c>
      <c r="B5" s="3"/>
      <c r="C5" s="3"/>
      <c r="D5" s="3"/>
      <c r="E5" s="3"/>
      <c r="F5" s="3"/>
      <c r="G5" s="3"/>
    </row>
    <row r="6" spans="1:14" ht="15" x14ac:dyDescent="0.2">
      <c r="A6" s="4" t="s">
        <v>4</v>
      </c>
      <c r="B6" s="4"/>
      <c r="C6" s="4"/>
      <c r="D6" s="4"/>
      <c r="E6" s="4"/>
      <c r="F6" s="4"/>
      <c r="G6" s="4"/>
    </row>
    <row r="8" spans="1:14" ht="15.75" x14ac:dyDescent="0.25">
      <c r="A8" s="31" t="s">
        <v>134</v>
      </c>
      <c r="B8" s="34"/>
      <c r="C8" s="7" t="s">
        <v>5</v>
      </c>
      <c r="D8" s="82"/>
      <c r="E8" s="34"/>
      <c r="F8" s="7" t="s">
        <v>5</v>
      </c>
      <c r="G8" s="35"/>
    </row>
    <row r="9" spans="1:14" ht="15.75" x14ac:dyDescent="0.25">
      <c r="A9" s="10" t="s">
        <v>6</v>
      </c>
      <c r="B9" s="11" t="s">
        <v>7</v>
      </c>
      <c r="C9" s="12" t="s">
        <v>8</v>
      </c>
      <c r="D9" s="57"/>
      <c r="E9" s="11" t="s">
        <v>9</v>
      </c>
      <c r="F9" s="12" t="s">
        <v>8</v>
      </c>
      <c r="G9" s="38"/>
    </row>
    <row r="10" spans="1:14" x14ac:dyDescent="0.2">
      <c r="A10" s="32"/>
      <c r="B10" s="127"/>
      <c r="E10" s="78"/>
      <c r="G10" s="77"/>
    </row>
    <row r="11" spans="1:14" ht="15.75" x14ac:dyDescent="0.25">
      <c r="A11" s="15" t="s">
        <v>135</v>
      </c>
      <c r="B11" s="128">
        <f>SUM(B12:B19)</f>
        <v>27916</v>
      </c>
      <c r="C11" s="129">
        <f>(B11/B$41)*100</f>
        <v>17.109690547257582</v>
      </c>
      <c r="D11" s="47" t="s">
        <v>11</v>
      </c>
      <c r="E11" s="48">
        <f>SUM(E12:E19)</f>
        <v>2202482397</v>
      </c>
      <c r="F11" s="23">
        <f>(E11/E$41)*100</f>
        <v>92.011319894956713</v>
      </c>
      <c r="G11" s="49" t="s">
        <v>11</v>
      </c>
    </row>
    <row r="12" spans="1:14" ht="15" x14ac:dyDescent="0.2">
      <c r="A12" s="39" t="s">
        <v>10</v>
      </c>
      <c r="B12" s="85">
        <v>4073</v>
      </c>
      <c r="C12" s="107">
        <f>(B12/B$41)*100</f>
        <v>2.4963379280333906</v>
      </c>
      <c r="D12" s="5"/>
      <c r="E12" s="20">
        <v>1256164923</v>
      </c>
      <c r="F12" s="17">
        <f>(E12/E$41)*100</f>
        <v>52.477782673046569</v>
      </c>
      <c r="G12" s="19"/>
      <c r="H12" s="42"/>
      <c r="I12" s="130"/>
      <c r="J12" s="42"/>
      <c r="K12" s="126"/>
      <c r="L12" s="42"/>
      <c r="M12" s="42"/>
      <c r="N12" s="42"/>
    </row>
    <row r="13" spans="1:14" ht="15" x14ac:dyDescent="0.2">
      <c r="A13" s="39" t="s">
        <v>12</v>
      </c>
      <c r="B13" s="85">
        <v>1759</v>
      </c>
      <c r="C13" s="107">
        <f t="shared" ref="C13:C19" si="0">(B13/B$41)*100</f>
        <v>1.0780894710068094</v>
      </c>
      <c r="D13" s="5"/>
      <c r="E13" s="20">
        <v>49411917</v>
      </c>
      <c r="F13" s="17">
        <f t="shared" ref="F13:F19" si="1">(E13/E$41)*100</f>
        <v>2.0642415612051086</v>
      </c>
      <c r="G13" s="19"/>
      <c r="I13" s="130"/>
      <c r="K13" s="126"/>
    </row>
    <row r="14" spans="1:14" ht="15" x14ac:dyDescent="0.2">
      <c r="A14" s="39" t="s">
        <v>16</v>
      </c>
      <c r="B14" s="85">
        <v>1687</v>
      </c>
      <c r="C14" s="107">
        <f t="shared" si="0"/>
        <v>1.0339607376853255</v>
      </c>
      <c r="D14" s="5"/>
      <c r="E14" s="20">
        <v>141336675</v>
      </c>
      <c r="F14" s="17">
        <f t="shared" si="1"/>
        <v>5.9045075838190826</v>
      </c>
      <c r="G14" s="19"/>
      <c r="I14" s="130"/>
      <c r="K14" s="126"/>
    </row>
    <row r="15" spans="1:14" ht="15" x14ac:dyDescent="0.2">
      <c r="A15" s="39" t="s">
        <v>53</v>
      </c>
      <c r="B15" s="85">
        <v>5247</v>
      </c>
      <c r="C15" s="107">
        <f t="shared" si="0"/>
        <v>3.2158814408031429</v>
      </c>
      <c r="D15" s="5"/>
      <c r="E15" s="20">
        <v>119953287</v>
      </c>
      <c r="F15" s="17">
        <f t="shared" si="1"/>
        <v>5.0111911348949381</v>
      </c>
      <c r="G15" s="19"/>
      <c r="I15" s="130"/>
      <c r="K15" s="126"/>
    </row>
    <row r="16" spans="1:14" ht="15" x14ac:dyDescent="0.2">
      <c r="A16" s="39" t="s">
        <v>65</v>
      </c>
      <c r="B16" s="85">
        <v>4512</v>
      </c>
      <c r="C16" s="107">
        <f t="shared" si="0"/>
        <v>2.7654006214796611</v>
      </c>
      <c r="D16" s="5"/>
      <c r="E16" s="20">
        <v>128078634</v>
      </c>
      <c r="F16" s="17">
        <f t="shared" si="1"/>
        <v>5.3506371632004823</v>
      </c>
      <c r="G16" s="19"/>
      <c r="I16" s="130"/>
      <c r="K16" s="126"/>
    </row>
    <row r="17" spans="1:14" ht="15" x14ac:dyDescent="0.2">
      <c r="A17" s="39" t="s">
        <v>14</v>
      </c>
      <c r="B17" s="85">
        <v>1730</v>
      </c>
      <c r="C17" s="107">
        <f t="shared" si="0"/>
        <v>1.0603153978634339</v>
      </c>
      <c r="D17" s="5"/>
      <c r="E17" s="20">
        <v>196504737</v>
      </c>
      <c r="F17" s="17">
        <f t="shared" si="1"/>
        <v>8.209218943864883</v>
      </c>
      <c r="G17" s="19"/>
      <c r="I17" s="130"/>
      <c r="K17" s="126"/>
    </row>
    <row r="18" spans="1:14" ht="15" x14ac:dyDescent="0.2">
      <c r="A18" s="39" t="s">
        <v>15</v>
      </c>
      <c r="B18" s="85">
        <v>6885</v>
      </c>
      <c r="C18" s="107">
        <f t="shared" si="0"/>
        <v>4.2198101238669032</v>
      </c>
      <c r="D18" s="5"/>
      <c r="E18" s="20">
        <v>258193165</v>
      </c>
      <c r="F18" s="17">
        <f t="shared" si="1"/>
        <v>10.786326343341186</v>
      </c>
      <c r="G18" s="19"/>
      <c r="I18" s="130"/>
      <c r="K18" s="126"/>
    </row>
    <row r="19" spans="1:14" ht="15" x14ac:dyDescent="0.2">
      <c r="A19" s="39" t="s">
        <v>17</v>
      </c>
      <c r="B19" s="85">
        <v>2023</v>
      </c>
      <c r="C19" s="107">
        <f t="shared" si="0"/>
        <v>1.2398948265189171</v>
      </c>
      <c r="D19" s="5"/>
      <c r="E19" s="20">
        <v>52839059</v>
      </c>
      <c r="F19" s="17">
        <f t="shared" si="1"/>
        <v>2.2074144915844665</v>
      </c>
      <c r="G19" s="19"/>
      <c r="I19" s="130"/>
      <c r="K19" s="126"/>
    </row>
    <row r="20" spans="1:14" ht="15.75" x14ac:dyDescent="0.25">
      <c r="A20" s="15"/>
      <c r="B20" s="16"/>
      <c r="C20" s="17"/>
      <c r="D20" s="5"/>
      <c r="E20" s="20"/>
      <c r="F20" s="17"/>
      <c r="G20" s="19"/>
      <c r="I20" s="130"/>
    </row>
    <row r="21" spans="1:14" ht="15.75" x14ac:dyDescent="0.25">
      <c r="A21" s="15" t="s">
        <v>136</v>
      </c>
      <c r="B21" s="128">
        <f>SUM(B22:B29)</f>
        <v>129166</v>
      </c>
      <c r="C21" s="129">
        <f>(B21/B$41)*100</f>
        <v>79.165721780594396</v>
      </c>
      <c r="D21" s="47"/>
      <c r="E21" s="54">
        <f>SUM(E22:E29)</f>
        <v>181275615</v>
      </c>
      <c r="F21" s="23">
        <f>(E21/E$41)*100</f>
        <v>7.5730042717431143</v>
      </c>
      <c r="G21" s="49"/>
      <c r="I21" s="130"/>
    </row>
    <row r="22" spans="1:14" ht="15" x14ac:dyDescent="0.2">
      <c r="A22" s="39" t="s">
        <v>10</v>
      </c>
      <c r="B22" s="85">
        <v>5950</v>
      </c>
      <c r="C22" s="107">
        <f t="shared" ref="C22:C29" si="2">(B22/B$41)*100</f>
        <v>3.6467494897615209</v>
      </c>
      <c r="D22" s="5"/>
      <c r="E22" s="20">
        <v>35705424</v>
      </c>
      <c r="F22" s="17">
        <f>(E22/E$41)*100</f>
        <v>1.4916365252789192</v>
      </c>
      <c r="G22" s="19"/>
      <c r="H22" s="42"/>
      <c r="I22" s="130"/>
      <c r="J22" s="42"/>
      <c r="L22" s="42"/>
      <c r="M22" s="42"/>
      <c r="N22" s="42"/>
    </row>
    <row r="23" spans="1:14" ht="15" x14ac:dyDescent="0.2">
      <c r="A23" s="39" t="s">
        <v>12</v>
      </c>
      <c r="B23" s="85">
        <v>25256</v>
      </c>
      <c r="C23" s="107">
        <f t="shared" si="2"/>
        <v>15.479379010658315</v>
      </c>
      <c r="D23" s="5"/>
      <c r="E23" s="20">
        <v>77208710</v>
      </c>
      <c r="F23" s="17">
        <f t="shared" ref="F23:F29" si="3">(E23/E$41)*100</f>
        <v>3.2254856266562673</v>
      </c>
      <c r="G23" s="19"/>
      <c r="I23" s="130"/>
    </row>
    <row r="24" spans="1:14" ht="15" x14ac:dyDescent="0.2">
      <c r="A24" s="39" t="s">
        <v>16</v>
      </c>
      <c r="B24" s="85">
        <v>2530</v>
      </c>
      <c r="C24" s="107">
        <f t="shared" si="2"/>
        <v>1.5506346569910334</v>
      </c>
      <c r="D24" s="5"/>
      <c r="E24" s="20">
        <v>1949242</v>
      </c>
      <c r="F24" s="17">
        <f t="shared" si="3"/>
        <v>8.1431901321427552E-2</v>
      </c>
      <c r="G24" s="19"/>
      <c r="I24" s="130"/>
    </row>
    <row r="25" spans="1:14" ht="15" x14ac:dyDescent="0.2">
      <c r="A25" s="39" t="s">
        <v>53</v>
      </c>
      <c r="B25" s="85">
        <v>13160</v>
      </c>
      <c r="C25" s="107">
        <f t="shared" si="2"/>
        <v>8.06575181264901</v>
      </c>
      <c r="D25" s="5"/>
      <c r="E25" s="20">
        <v>9393094</v>
      </c>
      <c r="F25" s="17">
        <f t="shared" si="3"/>
        <v>0.39240766601114335</v>
      </c>
      <c r="G25" s="19"/>
      <c r="I25" s="130"/>
    </row>
    <row r="26" spans="1:14" ht="15" x14ac:dyDescent="0.2">
      <c r="A26" s="39" t="s">
        <v>65</v>
      </c>
      <c r="B26" s="85">
        <v>32315</v>
      </c>
      <c r="C26" s="107">
        <f t="shared" si="2"/>
        <v>19.80583357338547</v>
      </c>
      <c r="D26" s="5"/>
      <c r="E26" s="20">
        <v>22694183</v>
      </c>
      <c r="F26" s="17">
        <f t="shared" si="3"/>
        <v>0.94807646799444023</v>
      </c>
      <c r="G26" s="19"/>
      <c r="I26" s="130"/>
    </row>
    <row r="27" spans="1:14" ht="15" x14ac:dyDescent="0.2">
      <c r="A27" s="39" t="s">
        <v>14</v>
      </c>
      <c r="B27" s="85">
        <v>3033</v>
      </c>
      <c r="C27" s="107">
        <f t="shared" si="2"/>
        <v>1.8589228911675113</v>
      </c>
      <c r="D27" s="5"/>
      <c r="E27" s="20">
        <v>1960788</v>
      </c>
      <c r="F27" s="17">
        <f t="shared" si="3"/>
        <v>8.1914249194424943E-2</v>
      </c>
      <c r="G27" s="19"/>
      <c r="I27" s="130"/>
    </row>
    <row r="28" spans="1:14" ht="15" x14ac:dyDescent="0.2">
      <c r="A28" s="39" t="s">
        <v>15</v>
      </c>
      <c r="B28" s="85">
        <v>29096</v>
      </c>
      <c r="C28" s="107">
        <f t="shared" si="2"/>
        <v>17.832911454470793</v>
      </c>
      <c r="D28" s="5"/>
      <c r="E28" s="20">
        <v>19551734</v>
      </c>
      <c r="F28" s="17">
        <f t="shared" si="3"/>
        <v>0.81679692606192555</v>
      </c>
      <c r="G28" s="19"/>
      <c r="I28" s="130"/>
    </row>
    <row r="29" spans="1:14" ht="15" x14ac:dyDescent="0.2">
      <c r="A29" s="39" t="s">
        <v>17</v>
      </c>
      <c r="B29" s="85">
        <v>17826</v>
      </c>
      <c r="C29" s="107">
        <f t="shared" si="2"/>
        <v>10.925538891510735</v>
      </c>
      <c r="D29" s="5"/>
      <c r="E29" s="20">
        <v>12812440</v>
      </c>
      <c r="F29" s="17">
        <f t="shared" si="3"/>
        <v>0.53525490922456587</v>
      </c>
      <c r="G29" s="19"/>
      <c r="I29" s="130"/>
    </row>
    <row r="30" spans="1:14" ht="15" x14ac:dyDescent="0.2">
      <c r="A30" s="45"/>
      <c r="B30" s="85"/>
      <c r="C30" s="107"/>
      <c r="D30" s="5"/>
      <c r="E30" s="20"/>
      <c r="F30" s="17"/>
      <c r="G30" s="19"/>
      <c r="I30" s="130"/>
    </row>
    <row r="31" spans="1:14" ht="15.75" x14ac:dyDescent="0.25">
      <c r="A31" s="15" t="s">
        <v>98</v>
      </c>
      <c r="B31" s="128">
        <f>SUM(B32:B39)</f>
        <v>6077</v>
      </c>
      <c r="C31" s="129">
        <f>(B31/B$41)*100</f>
        <v>3.7245876721480276</v>
      </c>
      <c r="D31" s="47"/>
      <c r="E31" s="54">
        <f>SUM(E32:E39)</f>
        <v>9950066</v>
      </c>
      <c r="F31" s="23">
        <f>(E31/E$41)*100</f>
        <v>0.41567583330017072</v>
      </c>
      <c r="G31" s="19"/>
      <c r="I31" s="130"/>
    </row>
    <row r="32" spans="1:14" ht="15" x14ac:dyDescent="0.2">
      <c r="A32" s="39" t="s">
        <v>10</v>
      </c>
      <c r="B32" s="85">
        <v>154</v>
      </c>
      <c r="C32" s="107">
        <f t="shared" ref="C32:C39" si="4">(B32/B$41)*100</f>
        <v>9.4386457382062888E-2</v>
      </c>
      <c r="D32" s="5"/>
      <c r="E32" s="20">
        <v>2047687</v>
      </c>
      <c r="F32" s="17">
        <f>(E32/E$41)*100</f>
        <v>8.5544558203224638E-2</v>
      </c>
      <c r="G32" s="19"/>
      <c r="H32" s="42"/>
      <c r="I32" s="130"/>
      <c r="J32" s="42"/>
      <c r="L32" s="42"/>
      <c r="M32" s="42"/>
      <c r="N32" s="42"/>
    </row>
    <row r="33" spans="1:9" ht="15" x14ac:dyDescent="0.2">
      <c r="A33" s="39" t="s">
        <v>12</v>
      </c>
      <c r="B33" s="85">
        <v>738</v>
      </c>
      <c r="C33" s="107">
        <f t="shared" si="4"/>
        <v>0.45231951654521052</v>
      </c>
      <c r="D33" s="5"/>
      <c r="E33" s="20">
        <v>2583645</v>
      </c>
      <c r="F33" s="17">
        <f t="shared" ref="F33:F39" si="5">(E33/E$41)*100</f>
        <v>0.10793484066606387</v>
      </c>
      <c r="G33" s="19"/>
      <c r="I33" s="130"/>
    </row>
    <row r="34" spans="1:9" ht="15" x14ac:dyDescent="0.2">
      <c r="A34" s="39" t="s">
        <v>16</v>
      </c>
      <c r="B34" s="85">
        <v>136</v>
      </c>
      <c r="C34" s="107">
        <f t="shared" si="4"/>
        <v>8.3354274051691907E-2</v>
      </c>
      <c r="D34" s="5"/>
      <c r="E34" s="20">
        <v>834235</v>
      </c>
      <c r="F34" s="17">
        <f t="shared" si="5"/>
        <v>3.4851158654944391E-2</v>
      </c>
      <c r="G34" s="19"/>
      <c r="I34" s="130"/>
    </row>
    <row r="35" spans="1:9" ht="15" x14ac:dyDescent="0.2">
      <c r="A35" s="39" t="s">
        <v>53</v>
      </c>
      <c r="B35" s="85">
        <v>623</v>
      </c>
      <c r="C35" s="107">
        <f t="shared" si="4"/>
        <v>0.38183612304561809</v>
      </c>
      <c r="D35" s="5"/>
      <c r="E35" s="20">
        <v>708249</v>
      </c>
      <c r="F35" s="17">
        <f t="shared" si="5"/>
        <v>2.9587943764293884E-2</v>
      </c>
      <c r="G35" s="19"/>
    </row>
    <row r="36" spans="1:9" ht="15" x14ac:dyDescent="0.2">
      <c r="A36" s="39" t="s">
        <v>65</v>
      </c>
      <c r="B36" s="85">
        <v>1311</v>
      </c>
      <c r="C36" s="107">
        <f t="shared" si="4"/>
        <v>0.80351068589535368</v>
      </c>
      <c r="D36" s="5"/>
      <c r="E36" s="20">
        <v>912640</v>
      </c>
      <c r="F36" s="17">
        <f t="shared" si="5"/>
        <v>3.812662071820104E-2</v>
      </c>
      <c r="G36" s="19"/>
    </row>
    <row r="37" spans="1:9" ht="15" x14ac:dyDescent="0.2">
      <c r="A37" s="39" t="s">
        <v>14</v>
      </c>
      <c r="B37" s="85">
        <v>155</v>
      </c>
      <c r="C37" s="107">
        <f t="shared" si="4"/>
        <v>9.4999356455972392E-2</v>
      </c>
      <c r="D37" s="5"/>
      <c r="E37" s="20">
        <v>164446</v>
      </c>
      <c r="F37" s="17">
        <f t="shared" si="5"/>
        <v>6.8699271022805153E-3</v>
      </c>
      <c r="G37" s="19"/>
    </row>
    <row r="38" spans="1:9" ht="15" x14ac:dyDescent="0.2">
      <c r="A38" s="39" t="s">
        <v>15</v>
      </c>
      <c r="B38" s="85">
        <v>1495</v>
      </c>
      <c r="C38" s="107">
        <f t="shared" si="4"/>
        <v>0.91628411549470146</v>
      </c>
      <c r="D38" s="5"/>
      <c r="E38" s="20">
        <v>1309177</v>
      </c>
      <c r="F38" s="17">
        <f t="shared" si="5"/>
        <v>5.4692425197221561E-2</v>
      </c>
      <c r="G38" s="19"/>
    </row>
    <row r="39" spans="1:9" ht="15" x14ac:dyDescent="0.2">
      <c r="A39" s="39" t="s">
        <v>17</v>
      </c>
      <c r="B39" s="85">
        <v>1465</v>
      </c>
      <c r="C39" s="107">
        <f t="shared" si="4"/>
        <v>0.89789714327741643</v>
      </c>
      <c r="D39" s="5"/>
      <c r="E39" s="20">
        <v>1389987</v>
      </c>
      <c r="F39" s="17">
        <f t="shared" si="5"/>
        <v>5.8068358993940777E-2</v>
      </c>
      <c r="G39" s="19"/>
    </row>
    <row r="40" spans="1:9" ht="15" x14ac:dyDescent="0.2">
      <c r="A40" s="45"/>
      <c r="B40" s="85"/>
      <c r="C40" s="107"/>
      <c r="D40" s="5"/>
      <c r="E40" s="16"/>
      <c r="F40" s="17"/>
      <c r="G40" s="19"/>
    </row>
    <row r="41" spans="1:9" ht="16.5" x14ac:dyDescent="0.25">
      <c r="A41" s="25" t="s">
        <v>18</v>
      </c>
      <c r="B41" s="106">
        <f>B11+B21+B31</f>
        <v>163159</v>
      </c>
      <c r="C41" s="109">
        <f>C11+C21+C31</f>
        <v>100.00000000000001</v>
      </c>
      <c r="D41" s="91" t="s">
        <v>11</v>
      </c>
      <c r="E41" s="29">
        <f>E11+E21+E31</f>
        <v>2393708078</v>
      </c>
      <c r="F41" s="109">
        <f>F11+F21+F31</f>
        <v>100</v>
      </c>
      <c r="G41" s="92" t="s">
        <v>11</v>
      </c>
      <c r="H41" s="47"/>
    </row>
    <row r="42" spans="1:9" x14ac:dyDescent="0.2">
      <c r="C42" s="131"/>
      <c r="E42" s="42"/>
      <c r="F42" s="131"/>
    </row>
    <row r="43" spans="1:9" x14ac:dyDescent="0.2">
      <c r="A43" t="s">
        <v>137</v>
      </c>
      <c r="B43" s="132"/>
    </row>
  </sheetData>
  <mergeCells count="5">
    <mergeCell ref="A1:G1"/>
    <mergeCell ref="A2:G2"/>
    <mergeCell ref="A4:G4"/>
    <mergeCell ref="A5:G5"/>
    <mergeCell ref="A6:G6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1392-EBEF-4258-8A95-31B4E3209B7F}">
  <dimension ref="A1:Q61"/>
  <sheetViews>
    <sheetView showGridLines="0" zoomScaleNormal="100" workbookViewId="0">
      <selection sqref="A1:I1"/>
    </sheetView>
  </sheetViews>
  <sheetFormatPr defaultRowHeight="12.75" x14ac:dyDescent="0.2"/>
  <cols>
    <col min="1" max="1" width="45.28515625" style="2" customWidth="1"/>
    <col min="2" max="2" width="14.7109375" style="2" customWidth="1"/>
    <col min="3" max="3" width="5.85546875" style="2" customWidth="1"/>
    <col min="4" max="4" width="7.7109375" style="2" customWidth="1"/>
    <col min="5" max="5" width="3.42578125" style="2" customWidth="1"/>
    <col min="6" max="6" width="14.7109375" style="2" customWidth="1"/>
    <col min="7" max="7" width="5.85546875" style="2" customWidth="1"/>
    <col min="8" max="8" width="7.7109375" style="2" customWidth="1"/>
    <col min="9" max="9" width="3.42578125" style="2" customWidth="1"/>
    <col min="10" max="29" width="9.140625" style="2"/>
    <col min="30" max="30" width="4.140625" style="2" customWidth="1"/>
    <col min="31" max="256" width="9.140625" style="2"/>
    <col min="257" max="257" width="45.28515625" style="2" customWidth="1"/>
    <col min="258" max="258" width="14.7109375" style="2" customWidth="1"/>
    <col min="259" max="259" width="5.85546875" style="2" customWidth="1"/>
    <col min="260" max="260" width="7.7109375" style="2" customWidth="1"/>
    <col min="261" max="261" width="3.42578125" style="2" customWidth="1"/>
    <col min="262" max="262" width="14.7109375" style="2" customWidth="1"/>
    <col min="263" max="263" width="5.85546875" style="2" customWidth="1"/>
    <col min="264" max="264" width="7.7109375" style="2" customWidth="1"/>
    <col min="265" max="265" width="3.42578125" style="2" customWidth="1"/>
    <col min="266" max="285" width="9.140625" style="2"/>
    <col min="286" max="286" width="4.140625" style="2" customWidth="1"/>
    <col min="287" max="512" width="9.140625" style="2"/>
    <col min="513" max="513" width="45.28515625" style="2" customWidth="1"/>
    <col min="514" max="514" width="14.7109375" style="2" customWidth="1"/>
    <col min="515" max="515" width="5.85546875" style="2" customWidth="1"/>
    <col min="516" max="516" width="7.7109375" style="2" customWidth="1"/>
    <col min="517" max="517" width="3.42578125" style="2" customWidth="1"/>
    <col min="518" max="518" width="14.7109375" style="2" customWidth="1"/>
    <col min="519" max="519" width="5.85546875" style="2" customWidth="1"/>
    <col min="520" max="520" width="7.7109375" style="2" customWidth="1"/>
    <col min="521" max="521" width="3.42578125" style="2" customWidth="1"/>
    <col min="522" max="541" width="9.140625" style="2"/>
    <col min="542" max="542" width="4.140625" style="2" customWidth="1"/>
    <col min="543" max="768" width="9.140625" style="2"/>
    <col min="769" max="769" width="45.28515625" style="2" customWidth="1"/>
    <col min="770" max="770" width="14.7109375" style="2" customWidth="1"/>
    <col min="771" max="771" width="5.85546875" style="2" customWidth="1"/>
    <col min="772" max="772" width="7.7109375" style="2" customWidth="1"/>
    <col min="773" max="773" width="3.42578125" style="2" customWidth="1"/>
    <col min="774" max="774" width="14.7109375" style="2" customWidth="1"/>
    <col min="775" max="775" width="5.85546875" style="2" customWidth="1"/>
    <col min="776" max="776" width="7.7109375" style="2" customWidth="1"/>
    <col min="777" max="777" width="3.42578125" style="2" customWidth="1"/>
    <col min="778" max="797" width="9.140625" style="2"/>
    <col min="798" max="798" width="4.140625" style="2" customWidth="1"/>
    <col min="799" max="1024" width="9.140625" style="2"/>
    <col min="1025" max="1025" width="45.28515625" style="2" customWidth="1"/>
    <col min="1026" max="1026" width="14.7109375" style="2" customWidth="1"/>
    <col min="1027" max="1027" width="5.85546875" style="2" customWidth="1"/>
    <col min="1028" max="1028" width="7.7109375" style="2" customWidth="1"/>
    <col min="1029" max="1029" width="3.42578125" style="2" customWidth="1"/>
    <col min="1030" max="1030" width="14.7109375" style="2" customWidth="1"/>
    <col min="1031" max="1031" width="5.85546875" style="2" customWidth="1"/>
    <col min="1032" max="1032" width="7.7109375" style="2" customWidth="1"/>
    <col min="1033" max="1033" width="3.42578125" style="2" customWidth="1"/>
    <col min="1034" max="1053" width="9.140625" style="2"/>
    <col min="1054" max="1054" width="4.140625" style="2" customWidth="1"/>
    <col min="1055" max="1280" width="9.140625" style="2"/>
    <col min="1281" max="1281" width="45.28515625" style="2" customWidth="1"/>
    <col min="1282" max="1282" width="14.7109375" style="2" customWidth="1"/>
    <col min="1283" max="1283" width="5.85546875" style="2" customWidth="1"/>
    <col min="1284" max="1284" width="7.7109375" style="2" customWidth="1"/>
    <col min="1285" max="1285" width="3.42578125" style="2" customWidth="1"/>
    <col min="1286" max="1286" width="14.7109375" style="2" customWidth="1"/>
    <col min="1287" max="1287" width="5.85546875" style="2" customWidth="1"/>
    <col min="1288" max="1288" width="7.7109375" style="2" customWidth="1"/>
    <col min="1289" max="1289" width="3.42578125" style="2" customWidth="1"/>
    <col min="1290" max="1309" width="9.140625" style="2"/>
    <col min="1310" max="1310" width="4.140625" style="2" customWidth="1"/>
    <col min="1311" max="1536" width="9.140625" style="2"/>
    <col min="1537" max="1537" width="45.28515625" style="2" customWidth="1"/>
    <col min="1538" max="1538" width="14.7109375" style="2" customWidth="1"/>
    <col min="1539" max="1539" width="5.85546875" style="2" customWidth="1"/>
    <col min="1540" max="1540" width="7.7109375" style="2" customWidth="1"/>
    <col min="1541" max="1541" width="3.42578125" style="2" customWidth="1"/>
    <col min="1542" max="1542" width="14.7109375" style="2" customWidth="1"/>
    <col min="1543" max="1543" width="5.85546875" style="2" customWidth="1"/>
    <col min="1544" max="1544" width="7.7109375" style="2" customWidth="1"/>
    <col min="1545" max="1545" width="3.42578125" style="2" customWidth="1"/>
    <col min="1546" max="1565" width="9.140625" style="2"/>
    <col min="1566" max="1566" width="4.140625" style="2" customWidth="1"/>
    <col min="1567" max="1792" width="9.140625" style="2"/>
    <col min="1793" max="1793" width="45.28515625" style="2" customWidth="1"/>
    <col min="1794" max="1794" width="14.7109375" style="2" customWidth="1"/>
    <col min="1795" max="1795" width="5.85546875" style="2" customWidth="1"/>
    <col min="1796" max="1796" width="7.7109375" style="2" customWidth="1"/>
    <col min="1797" max="1797" width="3.42578125" style="2" customWidth="1"/>
    <col min="1798" max="1798" width="14.7109375" style="2" customWidth="1"/>
    <col min="1799" max="1799" width="5.85546875" style="2" customWidth="1"/>
    <col min="1800" max="1800" width="7.7109375" style="2" customWidth="1"/>
    <col min="1801" max="1801" width="3.42578125" style="2" customWidth="1"/>
    <col min="1802" max="1821" width="9.140625" style="2"/>
    <col min="1822" max="1822" width="4.140625" style="2" customWidth="1"/>
    <col min="1823" max="2048" width="9.140625" style="2"/>
    <col min="2049" max="2049" width="45.28515625" style="2" customWidth="1"/>
    <col min="2050" max="2050" width="14.7109375" style="2" customWidth="1"/>
    <col min="2051" max="2051" width="5.85546875" style="2" customWidth="1"/>
    <col min="2052" max="2052" width="7.7109375" style="2" customWidth="1"/>
    <col min="2053" max="2053" width="3.42578125" style="2" customWidth="1"/>
    <col min="2054" max="2054" width="14.7109375" style="2" customWidth="1"/>
    <col min="2055" max="2055" width="5.85546875" style="2" customWidth="1"/>
    <col min="2056" max="2056" width="7.7109375" style="2" customWidth="1"/>
    <col min="2057" max="2057" width="3.42578125" style="2" customWidth="1"/>
    <col min="2058" max="2077" width="9.140625" style="2"/>
    <col min="2078" max="2078" width="4.140625" style="2" customWidth="1"/>
    <col min="2079" max="2304" width="9.140625" style="2"/>
    <col min="2305" max="2305" width="45.28515625" style="2" customWidth="1"/>
    <col min="2306" max="2306" width="14.7109375" style="2" customWidth="1"/>
    <col min="2307" max="2307" width="5.85546875" style="2" customWidth="1"/>
    <col min="2308" max="2308" width="7.7109375" style="2" customWidth="1"/>
    <col min="2309" max="2309" width="3.42578125" style="2" customWidth="1"/>
    <col min="2310" max="2310" width="14.7109375" style="2" customWidth="1"/>
    <col min="2311" max="2311" width="5.85546875" style="2" customWidth="1"/>
    <col min="2312" max="2312" width="7.7109375" style="2" customWidth="1"/>
    <col min="2313" max="2313" width="3.42578125" style="2" customWidth="1"/>
    <col min="2314" max="2333" width="9.140625" style="2"/>
    <col min="2334" max="2334" width="4.140625" style="2" customWidth="1"/>
    <col min="2335" max="2560" width="9.140625" style="2"/>
    <col min="2561" max="2561" width="45.28515625" style="2" customWidth="1"/>
    <col min="2562" max="2562" width="14.7109375" style="2" customWidth="1"/>
    <col min="2563" max="2563" width="5.85546875" style="2" customWidth="1"/>
    <col min="2564" max="2564" width="7.7109375" style="2" customWidth="1"/>
    <col min="2565" max="2565" width="3.42578125" style="2" customWidth="1"/>
    <col min="2566" max="2566" width="14.7109375" style="2" customWidth="1"/>
    <col min="2567" max="2567" width="5.85546875" style="2" customWidth="1"/>
    <col min="2568" max="2568" width="7.7109375" style="2" customWidth="1"/>
    <col min="2569" max="2569" width="3.42578125" style="2" customWidth="1"/>
    <col min="2570" max="2589" width="9.140625" style="2"/>
    <col min="2590" max="2590" width="4.140625" style="2" customWidth="1"/>
    <col min="2591" max="2816" width="9.140625" style="2"/>
    <col min="2817" max="2817" width="45.28515625" style="2" customWidth="1"/>
    <col min="2818" max="2818" width="14.7109375" style="2" customWidth="1"/>
    <col min="2819" max="2819" width="5.85546875" style="2" customWidth="1"/>
    <col min="2820" max="2820" width="7.7109375" style="2" customWidth="1"/>
    <col min="2821" max="2821" width="3.42578125" style="2" customWidth="1"/>
    <col min="2822" max="2822" width="14.7109375" style="2" customWidth="1"/>
    <col min="2823" max="2823" width="5.85546875" style="2" customWidth="1"/>
    <col min="2824" max="2824" width="7.7109375" style="2" customWidth="1"/>
    <col min="2825" max="2825" width="3.42578125" style="2" customWidth="1"/>
    <col min="2826" max="2845" width="9.140625" style="2"/>
    <col min="2846" max="2846" width="4.140625" style="2" customWidth="1"/>
    <col min="2847" max="3072" width="9.140625" style="2"/>
    <col min="3073" max="3073" width="45.28515625" style="2" customWidth="1"/>
    <col min="3074" max="3074" width="14.7109375" style="2" customWidth="1"/>
    <col min="3075" max="3075" width="5.85546875" style="2" customWidth="1"/>
    <col min="3076" max="3076" width="7.7109375" style="2" customWidth="1"/>
    <col min="3077" max="3077" width="3.42578125" style="2" customWidth="1"/>
    <col min="3078" max="3078" width="14.7109375" style="2" customWidth="1"/>
    <col min="3079" max="3079" width="5.85546875" style="2" customWidth="1"/>
    <col min="3080" max="3080" width="7.7109375" style="2" customWidth="1"/>
    <col min="3081" max="3081" width="3.42578125" style="2" customWidth="1"/>
    <col min="3082" max="3101" width="9.140625" style="2"/>
    <col min="3102" max="3102" width="4.140625" style="2" customWidth="1"/>
    <col min="3103" max="3328" width="9.140625" style="2"/>
    <col min="3329" max="3329" width="45.28515625" style="2" customWidth="1"/>
    <col min="3330" max="3330" width="14.7109375" style="2" customWidth="1"/>
    <col min="3331" max="3331" width="5.85546875" style="2" customWidth="1"/>
    <col min="3332" max="3332" width="7.7109375" style="2" customWidth="1"/>
    <col min="3333" max="3333" width="3.42578125" style="2" customWidth="1"/>
    <col min="3334" max="3334" width="14.7109375" style="2" customWidth="1"/>
    <col min="3335" max="3335" width="5.85546875" style="2" customWidth="1"/>
    <col min="3336" max="3336" width="7.7109375" style="2" customWidth="1"/>
    <col min="3337" max="3337" width="3.42578125" style="2" customWidth="1"/>
    <col min="3338" max="3357" width="9.140625" style="2"/>
    <col min="3358" max="3358" width="4.140625" style="2" customWidth="1"/>
    <col min="3359" max="3584" width="9.140625" style="2"/>
    <col min="3585" max="3585" width="45.28515625" style="2" customWidth="1"/>
    <col min="3586" max="3586" width="14.7109375" style="2" customWidth="1"/>
    <col min="3587" max="3587" width="5.85546875" style="2" customWidth="1"/>
    <col min="3588" max="3588" width="7.7109375" style="2" customWidth="1"/>
    <col min="3589" max="3589" width="3.42578125" style="2" customWidth="1"/>
    <col min="3590" max="3590" width="14.7109375" style="2" customWidth="1"/>
    <col min="3591" max="3591" width="5.85546875" style="2" customWidth="1"/>
    <col min="3592" max="3592" width="7.7109375" style="2" customWidth="1"/>
    <col min="3593" max="3593" width="3.42578125" style="2" customWidth="1"/>
    <col min="3594" max="3613" width="9.140625" style="2"/>
    <col min="3614" max="3614" width="4.140625" style="2" customWidth="1"/>
    <col min="3615" max="3840" width="9.140625" style="2"/>
    <col min="3841" max="3841" width="45.28515625" style="2" customWidth="1"/>
    <col min="3842" max="3842" width="14.7109375" style="2" customWidth="1"/>
    <col min="3843" max="3843" width="5.85546875" style="2" customWidth="1"/>
    <col min="3844" max="3844" width="7.7109375" style="2" customWidth="1"/>
    <col min="3845" max="3845" width="3.42578125" style="2" customWidth="1"/>
    <col min="3846" max="3846" width="14.7109375" style="2" customWidth="1"/>
    <col min="3847" max="3847" width="5.85546875" style="2" customWidth="1"/>
    <col min="3848" max="3848" width="7.7109375" style="2" customWidth="1"/>
    <col min="3849" max="3849" width="3.42578125" style="2" customWidth="1"/>
    <col min="3850" max="3869" width="9.140625" style="2"/>
    <col min="3870" max="3870" width="4.140625" style="2" customWidth="1"/>
    <col min="3871" max="4096" width="9.140625" style="2"/>
    <col min="4097" max="4097" width="45.28515625" style="2" customWidth="1"/>
    <col min="4098" max="4098" width="14.7109375" style="2" customWidth="1"/>
    <col min="4099" max="4099" width="5.85546875" style="2" customWidth="1"/>
    <col min="4100" max="4100" width="7.7109375" style="2" customWidth="1"/>
    <col min="4101" max="4101" width="3.42578125" style="2" customWidth="1"/>
    <col min="4102" max="4102" width="14.7109375" style="2" customWidth="1"/>
    <col min="4103" max="4103" width="5.85546875" style="2" customWidth="1"/>
    <col min="4104" max="4104" width="7.7109375" style="2" customWidth="1"/>
    <col min="4105" max="4105" width="3.42578125" style="2" customWidth="1"/>
    <col min="4106" max="4125" width="9.140625" style="2"/>
    <col min="4126" max="4126" width="4.140625" style="2" customWidth="1"/>
    <col min="4127" max="4352" width="9.140625" style="2"/>
    <col min="4353" max="4353" width="45.28515625" style="2" customWidth="1"/>
    <col min="4354" max="4354" width="14.7109375" style="2" customWidth="1"/>
    <col min="4355" max="4355" width="5.85546875" style="2" customWidth="1"/>
    <col min="4356" max="4356" width="7.7109375" style="2" customWidth="1"/>
    <col min="4357" max="4357" width="3.42578125" style="2" customWidth="1"/>
    <col min="4358" max="4358" width="14.7109375" style="2" customWidth="1"/>
    <col min="4359" max="4359" width="5.85546875" style="2" customWidth="1"/>
    <col min="4360" max="4360" width="7.7109375" style="2" customWidth="1"/>
    <col min="4361" max="4361" width="3.42578125" style="2" customWidth="1"/>
    <col min="4362" max="4381" width="9.140625" style="2"/>
    <col min="4382" max="4382" width="4.140625" style="2" customWidth="1"/>
    <col min="4383" max="4608" width="9.140625" style="2"/>
    <col min="4609" max="4609" width="45.28515625" style="2" customWidth="1"/>
    <col min="4610" max="4610" width="14.7109375" style="2" customWidth="1"/>
    <col min="4611" max="4611" width="5.85546875" style="2" customWidth="1"/>
    <col min="4612" max="4612" width="7.7109375" style="2" customWidth="1"/>
    <col min="4613" max="4613" width="3.42578125" style="2" customWidth="1"/>
    <col min="4614" max="4614" width="14.7109375" style="2" customWidth="1"/>
    <col min="4615" max="4615" width="5.85546875" style="2" customWidth="1"/>
    <col min="4616" max="4616" width="7.7109375" style="2" customWidth="1"/>
    <col min="4617" max="4617" width="3.42578125" style="2" customWidth="1"/>
    <col min="4618" max="4637" width="9.140625" style="2"/>
    <col min="4638" max="4638" width="4.140625" style="2" customWidth="1"/>
    <col min="4639" max="4864" width="9.140625" style="2"/>
    <col min="4865" max="4865" width="45.28515625" style="2" customWidth="1"/>
    <col min="4866" max="4866" width="14.7109375" style="2" customWidth="1"/>
    <col min="4867" max="4867" width="5.85546875" style="2" customWidth="1"/>
    <col min="4868" max="4868" width="7.7109375" style="2" customWidth="1"/>
    <col min="4869" max="4869" width="3.42578125" style="2" customWidth="1"/>
    <col min="4870" max="4870" width="14.7109375" style="2" customWidth="1"/>
    <col min="4871" max="4871" width="5.85546875" style="2" customWidth="1"/>
    <col min="4872" max="4872" width="7.7109375" style="2" customWidth="1"/>
    <col min="4873" max="4873" width="3.42578125" style="2" customWidth="1"/>
    <col min="4874" max="4893" width="9.140625" style="2"/>
    <col min="4894" max="4894" width="4.140625" style="2" customWidth="1"/>
    <col min="4895" max="5120" width="9.140625" style="2"/>
    <col min="5121" max="5121" width="45.28515625" style="2" customWidth="1"/>
    <col min="5122" max="5122" width="14.7109375" style="2" customWidth="1"/>
    <col min="5123" max="5123" width="5.85546875" style="2" customWidth="1"/>
    <col min="5124" max="5124" width="7.7109375" style="2" customWidth="1"/>
    <col min="5125" max="5125" width="3.42578125" style="2" customWidth="1"/>
    <col min="5126" max="5126" width="14.7109375" style="2" customWidth="1"/>
    <col min="5127" max="5127" width="5.85546875" style="2" customWidth="1"/>
    <col min="5128" max="5128" width="7.7109375" style="2" customWidth="1"/>
    <col min="5129" max="5129" width="3.42578125" style="2" customWidth="1"/>
    <col min="5130" max="5149" width="9.140625" style="2"/>
    <col min="5150" max="5150" width="4.140625" style="2" customWidth="1"/>
    <col min="5151" max="5376" width="9.140625" style="2"/>
    <col min="5377" max="5377" width="45.28515625" style="2" customWidth="1"/>
    <col min="5378" max="5378" width="14.7109375" style="2" customWidth="1"/>
    <col min="5379" max="5379" width="5.85546875" style="2" customWidth="1"/>
    <col min="5380" max="5380" width="7.7109375" style="2" customWidth="1"/>
    <col min="5381" max="5381" width="3.42578125" style="2" customWidth="1"/>
    <col min="5382" max="5382" width="14.7109375" style="2" customWidth="1"/>
    <col min="5383" max="5383" width="5.85546875" style="2" customWidth="1"/>
    <col min="5384" max="5384" width="7.7109375" style="2" customWidth="1"/>
    <col min="5385" max="5385" width="3.42578125" style="2" customWidth="1"/>
    <col min="5386" max="5405" width="9.140625" style="2"/>
    <col min="5406" max="5406" width="4.140625" style="2" customWidth="1"/>
    <col min="5407" max="5632" width="9.140625" style="2"/>
    <col min="5633" max="5633" width="45.28515625" style="2" customWidth="1"/>
    <col min="5634" max="5634" width="14.7109375" style="2" customWidth="1"/>
    <col min="5635" max="5635" width="5.85546875" style="2" customWidth="1"/>
    <col min="5636" max="5636" width="7.7109375" style="2" customWidth="1"/>
    <col min="5637" max="5637" width="3.42578125" style="2" customWidth="1"/>
    <col min="5638" max="5638" width="14.7109375" style="2" customWidth="1"/>
    <col min="5639" max="5639" width="5.85546875" style="2" customWidth="1"/>
    <col min="5640" max="5640" width="7.7109375" style="2" customWidth="1"/>
    <col min="5641" max="5641" width="3.42578125" style="2" customWidth="1"/>
    <col min="5642" max="5661" width="9.140625" style="2"/>
    <col min="5662" max="5662" width="4.140625" style="2" customWidth="1"/>
    <col min="5663" max="5888" width="9.140625" style="2"/>
    <col min="5889" max="5889" width="45.28515625" style="2" customWidth="1"/>
    <col min="5890" max="5890" width="14.7109375" style="2" customWidth="1"/>
    <col min="5891" max="5891" width="5.85546875" style="2" customWidth="1"/>
    <col min="5892" max="5892" width="7.7109375" style="2" customWidth="1"/>
    <col min="5893" max="5893" width="3.42578125" style="2" customWidth="1"/>
    <col min="5894" max="5894" width="14.7109375" style="2" customWidth="1"/>
    <col min="5895" max="5895" width="5.85546875" style="2" customWidth="1"/>
    <col min="5896" max="5896" width="7.7109375" style="2" customWidth="1"/>
    <col min="5897" max="5897" width="3.42578125" style="2" customWidth="1"/>
    <col min="5898" max="5917" width="9.140625" style="2"/>
    <col min="5918" max="5918" width="4.140625" style="2" customWidth="1"/>
    <col min="5919" max="6144" width="9.140625" style="2"/>
    <col min="6145" max="6145" width="45.28515625" style="2" customWidth="1"/>
    <col min="6146" max="6146" width="14.7109375" style="2" customWidth="1"/>
    <col min="6147" max="6147" width="5.85546875" style="2" customWidth="1"/>
    <col min="6148" max="6148" width="7.7109375" style="2" customWidth="1"/>
    <col min="6149" max="6149" width="3.42578125" style="2" customWidth="1"/>
    <col min="6150" max="6150" width="14.7109375" style="2" customWidth="1"/>
    <col min="6151" max="6151" width="5.85546875" style="2" customWidth="1"/>
    <col min="6152" max="6152" width="7.7109375" style="2" customWidth="1"/>
    <col min="6153" max="6153" width="3.42578125" style="2" customWidth="1"/>
    <col min="6154" max="6173" width="9.140625" style="2"/>
    <col min="6174" max="6174" width="4.140625" style="2" customWidth="1"/>
    <col min="6175" max="6400" width="9.140625" style="2"/>
    <col min="6401" max="6401" width="45.28515625" style="2" customWidth="1"/>
    <col min="6402" max="6402" width="14.7109375" style="2" customWidth="1"/>
    <col min="6403" max="6403" width="5.85546875" style="2" customWidth="1"/>
    <col min="6404" max="6404" width="7.7109375" style="2" customWidth="1"/>
    <col min="6405" max="6405" width="3.42578125" style="2" customWidth="1"/>
    <col min="6406" max="6406" width="14.7109375" style="2" customWidth="1"/>
    <col min="6407" max="6407" width="5.85546875" style="2" customWidth="1"/>
    <col min="6408" max="6408" width="7.7109375" style="2" customWidth="1"/>
    <col min="6409" max="6409" width="3.42578125" style="2" customWidth="1"/>
    <col min="6410" max="6429" width="9.140625" style="2"/>
    <col min="6430" max="6430" width="4.140625" style="2" customWidth="1"/>
    <col min="6431" max="6656" width="9.140625" style="2"/>
    <col min="6657" max="6657" width="45.28515625" style="2" customWidth="1"/>
    <col min="6658" max="6658" width="14.7109375" style="2" customWidth="1"/>
    <col min="6659" max="6659" width="5.85546875" style="2" customWidth="1"/>
    <col min="6660" max="6660" width="7.7109375" style="2" customWidth="1"/>
    <col min="6661" max="6661" width="3.42578125" style="2" customWidth="1"/>
    <col min="6662" max="6662" width="14.7109375" style="2" customWidth="1"/>
    <col min="6663" max="6663" width="5.85546875" style="2" customWidth="1"/>
    <col min="6664" max="6664" width="7.7109375" style="2" customWidth="1"/>
    <col min="6665" max="6665" width="3.42578125" style="2" customWidth="1"/>
    <col min="6666" max="6685" width="9.140625" style="2"/>
    <col min="6686" max="6686" width="4.140625" style="2" customWidth="1"/>
    <col min="6687" max="6912" width="9.140625" style="2"/>
    <col min="6913" max="6913" width="45.28515625" style="2" customWidth="1"/>
    <col min="6914" max="6914" width="14.7109375" style="2" customWidth="1"/>
    <col min="6915" max="6915" width="5.85546875" style="2" customWidth="1"/>
    <col min="6916" max="6916" width="7.7109375" style="2" customWidth="1"/>
    <col min="6917" max="6917" width="3.42578125" style="2" customWidth="1"/>
    <col min="6918" max="6918" width="14.7109375" style="2" customWidth="1"/>
    <col min="6919" max="6919" width="5.85546875" style="2" customWidth="1"/>
    <col min="6920" max="6920" width="7.7109375" style="2" customWidth="1"/>
    <col min="6921" max="6921" width="3.42578125" style="2" customWidth="1"/>
    <col min="6922" max="6941" width="9.140625" style="2"/>
    <col min="6942" max="6942" width="4.140625" style="2" customWidth="1"/>
    <col min="6943" max="7168" width="9.140625" style="2"/>
    <col min="7169" max="7169" width="45.28515625" style="2" customWidth="1"/>
    <col min="7170" max="7170" width="14.7109375" style="2" customWidth="1"/>
    <col min="7171" max="7171" width="5.85546875" style="2" customWidth="1"/>
    <col min="7172" max="7172" width="7.7109375" style="2" customWidth="1"/>
    <col min="7173" max="7173" width="3.42578125" style="2" customWidth="1"/>
    <col min="7174" max="7174" width="14.7109375" style="2" customWidth="1"/>
    <col min="7175" max="7175" width="5.85546875" style="2" customWidth="1"/>
    <col min="7176" max="7176" width="7.7109375" style="2" customWidth="1"/>
    <col min="7177" max="7177" width="3.42578125" style="2" customWidth="1"/>
    <col min="7178" max="7197" width="9.140625" style="2"/>
    <col min="7198" max="7198" width="4.140625" style="2" customWidth="1"/>
    <col min="7199" max="7424" width="9.140625" style="2"/>
    <col min="7425" max="7425" width="45.28515625" style="2" customWidth="1"/>
    <col min="7426" max="7426" width="14.7109375" style="2" customWidth="1"/>
    <col min="7427" max="7427" width="5.85546875" style="2" customWidth="1"/>
    <col min="7428" max="7428" width="7.7109375" style="2" customWidth="1"/>
    <col min="7429" max="7429" width="3.42578125" style="2" customWidth="1"/>
    <col min="7430" max="7430" width="14.7109375" style="2" customWidth="1"/>
    <col min="7431" max="7431" width="5.85546875" style="2" customWidth="1"/>
    <col min="7432" max="7432" width="7.7109375" style="2" customWidth="1"/>
    <col min="7433" max="7433" width="3.42578125" style="2" customWidth="1"/>
    <col min="7434" max="7453" width="9.140625" style="2"/>
    <col min="7454" max="7454" width="4.140625" style="2" customWidth="1"/>
    <col min="7455" max="7680" width="9.140625" style="2"/>
    <col min="7681" max="7681" width="45.28515625" style="2" customWidth="1"/>
    <col min="7682" max="7682" width="14.7109375" style="2" customWidth="1"/>
    <col min="7683" max="7683" width="5.85546875" style="2" customWidth="1"/>
    <col min="7684" max="7684" width="7.7109375" style="2" customWidth="1"/>
    <col min="7685" max="7685" width="3.42578125" style="2" customWidth="1"/>
    <col min="7686" max="7686" width="14.7109375" style="2" customWidth="1"/>
    <col min="7687" max="7687" width="5.85546875" style="2" customWidth="1"/>
    <col min="7688" max="7688" width="7.7109375" style="2" customWidth="1"/>
    <col min="7689" max="7689" width="3.42578125" style="2" customWidth="1"/>
    <col min="7690" max="7709" width="9.140625" style="2"/>
    <col min="7710" max="7710" width="4.140625" style="2" customWidth="1"/>
    <col min="7711" max="7936" width="9.140625" style="2"/>
    <col min="7937" max="7937" width="45.28515625" style="2" customWidth="1"/>
    <col min="7938" max="7938" width="14.7109375" style="2" customWidth="1"/>
    <col min="7939" max="7939" width="5.85546875" style="2" customWidth="1"/>
    <col min="7940" max="7940" width="7.7109375" style="2" customWidth="1"/>
    <col min="7941" max="7941" width="3.42578125" style="2" customWidth="1"/>
    <col min="7942" max="7942" width="14.7109375" style="2" customWidth="1"/>
    <col min="7943" max="7943" width="5.85546875" style="2" customWidth="1"/>
    <col min="7944" max="7944" width="7.7109375" style="2" customWidth="1"/>
    <col min="7945" max="7945" width="3.42578125" style="2" customWidth="1"/>
    <col min="7946" max="7965" width="9.140625" style="2"/>
    <col min="7966" max="7966" width="4.140625" style="2" customWidth="1"/>
    <col min="7967" max="8192" width="9.140625" style="2"/>
    <col min="8193" max="8193" width="45.28515625" style="2" customWidth="1"/>
    <col min="8194" max="8194" width="14.7109375" style="2" customWidth="1"/>
    <col min="8195" max="8195" width="5.85546875" style="2" customWidth="1"/>
    <col min="8196" max="8196" width="7.7109375" style="2" customWidth="1"/>
    <col min="8197" max="8197" width="3.42578125" style="2" customWidth="1"/>
    <col min="8198" max="8198" width="14.7109375" style="2" customWidth="1"/>
    <col min="8199" max="8199" width="5.85546875" style="2" customWidth="1"/>
    <col min="8200" max="8200" width="7.7109375" style="2" customWidth="1"/>
    <col min="8201" max="8201" width="3.42578125" style="2" customWidth="1"/>
    <col min="8202" max="8221" width="9.140625" style="2"/>
    <col min="8222" max="8222" width="4.140625" style="2" customWidth="1"/>
    <col min="8223" max="8448" width="9.140625" style="2"/>
    <col min="8449" max="8449" width="45.28515625" style="2" customWidth="1"/>
    <col min="8450" max="8450" width="14.7109375" style="2" customWidth="1"/>
    <col min="8451" max="8451" width="5.85546875" style="2" customWidth="1"/>
    <col min="8452" max="8452" width="7.7109375" style="2" customWidth="1"/>
    <col min="8453" max="8453" width="3.42578125" style="2" customWidth="1"/>
    <col min="8454" max="8454" width="14.7109375" style="2" customWidth="1"/>
    <col min="8455" max="8455" width="5.85546875" style="2" customWidth="1"/>
    <col min="8456" max="8456" width="7.7109375" style="2" customWidth="1"/>
    <col min="8457" max="8457" width="3.42578125" style="2" customWidth="1"/>
    <col min="8458" max="8477" width="9.140625" style="2"/>
    <col min="8478" max="8478" width="4.140625" style="2" customWidth="1"/>
    <col min="8479" max="8704" width="9.140625" style="2"/>
    <col min="8705" max="8705" width="45.28515625" style="2" customWidth="1"/>
    <col min="8706" max="8706" width="14.7109375" style="2" customWidth="1"/>
    <col min="8707" max="8707" width="5.85546875" style="2" customWidth="1"/>
    <col min="8708" max="8708" width="7.7109375" style="2" customWidth="1"/>
    <col min="8709" max="8709" width="3.42578125" style="2" customWidth="1"/>
    <col min="8710" max="8710" width="14.7109375" style="2" customWidth="1"/>
    <col min="8711" max="8711" width="5.85546875" style="2" customWidth="1"/>
    <col min="8712" max="8712" width="7.7109375" style="2" customWidth="1"/>
    <col min="8713" max="8713" width="3.42578125" style="2" customWidth="1"/>
    <col min="8714" max="8733" width="9.140625" style="2"/>
    <col min="8734" max="8734" width="4.140625" style="2" customWidth="1"/>
    <col min="8735" max="8960" width="9.140625" style="2"/>
    <col min="8961" max="8961" width="45.28515625" style="2" customWidth="1"/>
    <col min="8962" max="8962" width="14.7109375" style="2" customWidth="1"/>
    <col min="8963" max="8963" width="5.85546875" style="2" customWidth="1"/>
    <col min="8964" max="8964" width="7.7109375" style="2" customWidth="1"/>
    <col min="8965" max="8965" width="3.42578125" style="2" customWidth="1"/>
    <col min="8966" max="8966" width="14.7109375" style="2" customWidth="1"/>
    <col min="8967" max="8967" width="5.85546875" style="2" customWidth="1"/>
    <col min="8968" max="8968" width="7.7109375" style="2" customWidth="1"/>
    <col min="8969" max="8969" width="3.42578125" style="2" customWidth="1"/>
    <col min="8970" max="8989" width="9.140625" style="2"/>
    <col min="8990" max="8990" width="4.140625" style="2" customWidth="1"/>
    <col min="8991" max="9216" width="9.140625" style="2"/>
    <col min="9217" max="9217" width="45.28515625" style="2" customWidth="1"/>
    <col min="9218" max="9218" width="14.7109375" style="2" customWidth="1"/>
    <col min="9219" max="9219" width="5.85546875" style="2" customWidth="1"/>
    <col min="9220" max="9220" width="7.7109375" style="2" customWidth="1"/>
    <col min="9221" max="9221" width="3.42578125" style="2" customWidth="1"/>
    <col min="9222" max="9222" width="14.7109375" style="2" customWidth="1"/>
    <col min="9223" max="9223" width="5.85546875" style="2" customWidth="1"/>
    <col min="9224" max="9224" width="7.7109375" style="2" customWidth="1"/>
    <col min="9225" max="9225" width="3.42578125" style="2" customWidth="1"/>
    <col min="9226" max="9245" width="9.140625" style="2"/>
    <col min="9246" max="9246" width="4.140625" style="2" customWidth="1"/>
    <col min="9247" max="9472" width="9.140625" style="2"/>
    <col min="9473" max="9473" width="45.28515625" style="2" customWidth="1"/>
    <col min="9474" max="9474" width="14.7109375" style="2" customWidth="1"/>
    <col min="9475" max="9475" width="5.85546875" style="2" customWidth="1"/>
    <col min="9476" max="9476" width="7.7109375" style="2" customWidth="1"/>
    <col min="9477" max="9477" width="3.42578125" style="2" customWidth="1"/>
    <col min="9478" max="9478" width="14.7109375" style="2" customWidth="1"/>
    <col min="9479" max="9479" width="5.85546875" style="2" customWidth="1"/>
    <col min="9480" max="9480" width="7.7109375" style="2" customWidth="1"/>
    <col min="9481" max="9481" width="3.42578125" style="2" customWidth="1"/>
    <col min="9482" max="9501" width="9.140625" style="2"/>
    <col min="9502" max="9502" width="4.140625" style="2" customWidth="1"/>
    <col min="9503" max="9728" width="9.140625" style="2"/>
    <col min="9729" max="9729" width="45.28515625" style="2" customWidth="1"/>
    <col min="9730" max="9730" width="14.7109375" style="2" customWidth="1"/>
    <col min="9731" max="9731" width="5.85546875" style="2" customWidth="1"/>
    <col min="9732" max="9732" width="7.7109375" style="2" customWidth="1"/>
    <col min="9733" max="9733" width="3.42578125" style="2" customWidth="1"/>
    <col min="9734" max="9734" width="14.7109375" style="2" customWidth="1"/>
    <col min="9735" max="9735" width="5.85546875" style="2" customWidth="1"/>
    <col min="9736" max="9736" width="7.7109375" style="2" customWidth="1"/>
    <col min="9737" max="9737" width="3.42578125" style="2" customWidth="1"/>
    <col min="9738" max="9757" width="9.140625" style="2"/>
    <col min="9758" max="9758" width="4.140625" style="2" customWidth="1"/>
    <col min="9759" max="9984" width="9.140625" style="2"/>
    <col min="9985" max="9985" width="45.28515625" style="2" customWidth="1"/>
    <col min="9986" max="9986" width="14.7109375" style="2" customWidth="1"/>
    <col min="9987" max="9987" width="5.85546875" style="2" customWidth="1"/>
    <col min="9988" max="9988" width="7.7109375" style="2" customWidth="1"/>
    <col min="9989" max="9989" width="3.42578125" style="2" customWidth="1"/>
    <col min="9990" max="9990" width="14.7109375" style="2" customWidth="1"/>
    <col min="9991" max="9991" width="5.85546875" style="2" customWidth="1"/>
    <col min="9992" max="9992" width="7.7109375" style="2" customWidth="1"/>
    <col min="9993" max="9993" width="3.42578125" style="2" customWidth="1"/>
    <col min="9994" max="10013" width="9.140625" style="2"/>
    <col min="10014" max="10014" width="4.140625" style="2" customWidth="1"/>
    <col min="10015" max="10240" width="9.140625" style="2"/>
    <col min="10241" max="10241" width="45.28515625" style="2" customWidth="1"/>
    <col min="10242" max="10242" width="14.7109375" style="2" customWidth="1"/>
    <col min="10243" max="10243" width="5.85546875" style="2" customWidth="1"/>
    <col min="10244" max="10244" width="7.7109375" style="2" customWidth="1"/>
    <col min="10245" max="10245" width="3.42578125" style="2" customWidth="1"/>
    <col min="10246" max="10246" width="14.7109375" style="2" customWidth="1"/>
    <col min="10247" max="10247" width="5.85546875" style="2" customWidth="1"/>
    <col min="10248" max="10248" width="7.7109375" style="2" customWidth="1"/>
    <col min="10249" max="10249" width="3.42578125" style="2" customWidth="1"/>
    <col min="10250" max="10269" width="9.140625" style="2"/>
    <col min="10270" max="10270" width="4.140625" style="2" customWidth="1"/>
    <col min="10271" max="10496" width="9.140625" style="2"/>
    <col min="10497" max="10497" width="45.28515625" style="2" customWidth="1"/>
    <col min="10498" max="10498" width="14.7109375" style="2" customWidth="1"/>
    <col min="10499" max="10499" width="5.85546875" style="2" customWidth="1"/>
    <col min="10500" max="10500" width="7.7109375" style="2" customWidth="1"/>
    <col min="10501" max="10501" width="3.42578125" style="2" customWidth="1"/>
    <col min="10502" max="10502" width="14.7109375" style="2" customWidth="1"/>
    <col min="10503" max="10503" width="5.85546875" style="2" customWidth="1"/>
    <col min="10504" max="10504" width="7.7109375" style="2" customWidth="1"/>
    <col min="10505" max="10505" width="3.42578125" style="2" customWidth="1"/>
    <col min="10506" max="10525" width="9.140625" style="2"/>
    <col min="10526" max="10526" width="4.140625" style="2" customWidth="1"/>
    <col min="10527" max="10752" width="9.140625" style="2"/>
    <col min="10753" max="10753" width="45.28515625" style="2" customWidth="1"/>
    <col min="10754" max="10754" width="14.7109375" style="2" customWidth="1"/>
    <col min="10755" max="10755" width="5.85546875" style="2" customWidth="1"/>
    <col min="10756" max="10756" width="7.7109375" style="2" customWidth="1"/>
    <col min="10757" max="10757" width="3.42578125" style="2" customWidth="1"/>
    <col min="10758" max="10758" width="14.7109375" style="2" customWidth="1"/>
    <col min="10759" max="10759" width="5.85546875" style="2" customWidth="1"/>
    <col min="10760" max="10760" width="7.7109375" style="2" customWidth="1"/>
    <col min="10761" max="10761" width="3.42578125" style="2" customWidth="1"/>
    <col min="10762" max="10781" width="9.140625" style="2"/>
    <col min="10782" max="10782" width="4.140625" style="2" customWidth="1"/>
    <col min="10783" max="11008" width="9.140625" style="2"/>
    <col min="11009" max="11009" width="45.28515625" style="2" customWidth="1"/>
    <col min="11010" max="11010" width="14.7109375" style="2" customWidth="1"/>
    <col min="11011" max="11011" width="5.85546875" style="2" customWidth="1"/>
    <col min="11012" max="11012" width="7.7109375" style="2" customWidth="1"/>
    <col min="11013" max="11013" width="3.42578125" style="2" customWidth="1"/>
    <col min="11014" max="11014" width="14.7109375" style="2" customWidth="1"/>
    <col min="11015" max="11015" width="5.85546875" style="2" customWidth="1"/>
    <col min="11016" max="11016" width="7.7109375" style="2" customWidth="1"/>
    <col min="11017" max="11017" width="3.42578125" style="2" customWidth="1"/>
    <col min="11018" max="11037" width="9.140625" style="2"/>
    <col min="11038" max="11038" width="4.140625" style="2" customWidth="1"/>
    <col min="11039" max="11264" width="9.140625" style="2"/>
    <col min="11265" max="11265" width="45.28515625" style="2" customWidth="1"/>
    <col min="11266" max="11266" width="14.7109375" style="2" customWidth="1"/>
    <col min="11267" max="11267" width="5.85546875" style="2" customWidth="1"/>
    <col min="11268" max="11268" width="7.7109375" style="2" customWidth="1"/>
    <col min="11269" max="11269" width="3.42578125" style="2" customWidth="1"/>
    <col min="11270" max="11270" width="14.7109375" style="2" customWidth="1"/>
    <col min="11271" max="11271" width="5.85546875" style="2" customWidth="1"/>
    <col min="11272" max="11272" width="7.7109375" style="2" customWidth="1"/>
    <col min="11273" max="11273" width="3.42578125" style="2" customWidth="1"/>
    <col min="11274" max="11293" width="9.140625" style="2"/>
    <col min="11294" max="11294" width="4.140625" style="2" customWidth="1"/>
    <col min="11295" max="11520" width="9.140625" style="2"/>
    <col min="11521" max="11521" width="45.28515625" style="2" customWidth="1"/>
    <col min="11522" max="11522" width="14.7109375" style="2" customWidth="1"/>
    <col min="11523" max="11523" width="5.85546875" style="2" customWidth="1"/>
    <col min="11524" max="11524" width="7.7109375" style="2" customWidth="1"/>
    <col min="11525" max="11525" width="3.42578125" style="2" customWidth="1"/>
    <col min="11526" max="11526" width="14.7109375" style="2" customWidth="1"/>
    <col min="11527" max="11527" width="5.85546875" style="2" customWidth="1"/>
    <col min="11528" max="11528" width="7.7109375" style="2" customWidth="1"/>
    <col min="11529" max="11529" width="3.42578125" style="2" customWidth="1"/>
    <col min="11530" max="11549" width="9.140625" style="2"/>
    <col min="11550" max="11550" width="4.140625" style="2" customWidth="1"/>
    <col min="11551" max="11776" width="9.140625" style="2"/>
    <col min="11777" max="11777" width="45.28515625" style="2" customWidth="1"/>
    <col min="11778" max="11778" width="14.7109375" style="2" customWidth="1"/>
    <col min="11779" max="11779" width="5.85546875" style="2" customWidth="1"/>
    <col min="11780" max="11780" width="7.7109375" style="2" customWidth="1"/>
    <col min="11781" max="11781" width="3.42578125" style="2" customWidth="1"/>
    <col min="11782" max="11782" width="14.7109375" style="2" customWidth="1"/>
    <col min="11783" max="11783" width="5.85546875" style="2" customWidth="1"/>
    <col min="11784" max="11784" width="7.7109375" style="2" customWidth="1"/>
    <col min="11785" max="11785" width="3.42578125" style="2" customWidth="1"/>
    <col min="11786" max="11805" width="9.140625" style="2"/>
    <col min="11806" max="11806" width="4.140625" style="2" customWidth="1"/>
    <col min="11807" max="12032" width="9.140625" style="2"/>
    <col min="12033" max="12033" width="45.28515625" style="2" customWidth="1"/>
    <col min="12034" max="12034" width="14.7109375" style="2" customWidth="1"/>
    <col min="12035" max="12035" width="5.85546875" style="2" customWidth="1"/>
    <col min="12036" max="12036" width="7.7109375" style="2" customWidth="1"/>
    <col min="12037" max="12037" width="3.42578125" style="2" customWidth="1"/>
    <col min="12038" max="12038" width="14.7109375" style="2" customWidth="1"/>
    <col min="12039" max="12039" width="5.85546875" style="2" customWidth="1"/>
    <col min="12040" max="12040" width="7.7109375" style="2" customWidth="1"/>
    <col min="12041" max="12041" width="3.42578125" style="2" customWidth="1"/>
    <col min="12042" max="12061" width="9.140625" style="2"/>
    <col min="12062" max="12062" width="4.140625" style="2" customWidth="1"/>
    <col min="12063" max="12288" width="9.140625" style="2"/>
    <col min="12289" max="12289" width="45.28515625" style="2" customWidth="1"/>
    <col min="12290" max="12290" width="14.7109375" style="2" customWidth="1"/>
    <col min="12291" max="12291" width="5.85546875" style="2" customWidth="1"/>
    <col min="12292" max="12292" width="7.7109375" style="2" customWidth="1"/>
    <col min="12293" max="12293" width="3.42578125" style="2" customWidth="1"/>
    <col min="12294" max="12294" width="14.7109375" style="2" customWidth="1"/>
    <col min="12295" max="12295" width="5.85546875" style="2" customWidth="1"/>
    <col min="12296" max="12296" width="7.7109375" style="2" customWidth="1"/>
    <col min="12297" max="12297" width="3.42578125" style="2" customWidth="1"/>
    <col min="12298" max="12317" width="9.140625" style="2"/>
    <col min="12318" max="12318" width="4.140625" style="2" customWidth="1"/>
    <col min="12319" max="12544" width="9.140625" style="2"/>
    <col min="12545" max="12545" width="45.28515625" style="2" customWidth="1"/>
    <col min="12546" max="12546" width="14.7109375" style="2" customWidth="1"/>
    <col min="12547" max="12547" width="5.85546875" style="2" customWidth="1"/>
    <col min="12548" max="12548" width="7.7109375" style="2" customWidth="1"/>
    <col min="12549" max="12549" width="3.42578125" style="2" customWidth="1"/>
    <col min="12550" max="12550" width="14.7109375" style="2" customWidth="1"/>
    <col min="12551" max="12551" width="5.85546875" style="2" customWidth="1"/>
    <col min="12552" max="12552" width="7.7109375" style="2" customWidth="1"/>
    <col min="12553" max="12553" width="3.42578125" style="2" customWidth="1"/>
    <col min="12554" max="12573" width="9.140625" style="2"/>
    <col min="12574" max="12574" width="4.140625" style="2" customWidth="1"/>
    <col min="12575" max="12800" width="9.140625" style="2"/>
    <col min="12801" max="12801" width="45.28515625" style="2" customWidth="1"/>
    <col min="12802" max="12802" width="14.7109375" style="2" customWidth="1"/>
    <col min="12803" max="12803" width="5.85546875" style="2" customWidth="1"/>
    <col min="12804" max="12804" width="7.7109375" style="2" customWidth="1"/>
    <col min="12805" max="12805" width="3.42578125" style="2" customWidth="1"/>
    <col min="12806" max="12806" width="14.7109375" style="2" customWidth="1"/>
    <col min="12807" max="12807" width="5.85546875" style="2" customWidth="1"/>
    <col min="12808" max="12808" width="7.7109375" style="2" customWidth="1"/>
    <col min="12809" max="12809" width="3.42578125" style="2" customWidth="1"/>
    <col min="12810" max="12829" width="9.140625" style="2"/>
    <col min="12830" max="12830" width="4.140625" style="2" customWidth="1"/>
    <col min="12831" max="13056" width="9.140625" style="2"/>
    <col min="13057" max="13057" width="45.28515625" style="2" customWidth="1"/>
    <col min="13058" max="13058" width="14.7109375" style="2" customWidth="1"/>
    <col min="13059" max="13059" width="5.85546875" style="2" customWidth="1"/>
    <col min="13060" max="13060" width="7.7109375" style="2" customWidth="1"/>
    <col min="13061" max="13061" width="3.42578125" style="2" customWidth="1"/>
    <col min="13062" max="13062" width="14.7109375" style="2" customWidth="1"/>
    <col min="13063" max="13063" width="5.85546875" style="2" customWidth="1"/>
    <col min="13064" max="13064" width="7.7109375" style="2" customWidth="1"/>
    <col min="13065" max="13065" width="3.42578125" style="2" customWidth="1"/>
    <col min="13066" max="13085" width="9.140625" style="2"/>
    <col min="13086" max="13086" width="4.140625" style="2" customWidth="1"/>
    <col min="13087" max="13312" width="9.140625" style="2"/>
    <col min="13313" max="13313" width="45.28515625" style="2" customWidth="1"/>
    <col min="13314" max="13314" width="14.7109375" style="2" customWidth="1"/>
    <col min="13315" max="13315" width="5.85546875" style="2" customWidth="1"/>
    <col min="13316" max="13316" width="7.7109375" style="2" customWidth="1"/>
    <col min="13317" max="13317" width="3.42578125" style="2" customWidth="1"/>
    <col min="13318" max="13318" width="14.7109375" style="2" customWidth="1"/>
    <col min="13319" max="13319" width="5.85546875" style="2" customWidth="1"/>
    <col min="13320" max="13320" width="7.7109375" style="2" customWidth="1"/>
    <col min="13321" max="13321" width="3.42578125" style="2" customWidth="1"/>
    <col min="13322" max="13341" width="9.140625" style="2"/>
    <col min="13342" max="13342" width="4.140625" style="2" customWidth="1"/>
    <col min="13343" max="13568" width="9.140625" style="2"/>
    <col min="13569" max="13569" width="45.28515625" style="2" customWidth="1"/>
    <col min="13570" max="13570" width="14.7109375" style="2" customWidth="1"/>
    <col min="13571" max="13571" width="5.85546875" style="2" customWidth="1"/>
    <col min="13572" max="13572" width="7.7109375" style="2" customWidth="1"/>
    <col min="13573" max="13573" width="3.42578125" style="2" customWidth="1"/>
    <col min="13574" max="13574" width="14.7109375" style="2" customWidth="1"/>
    <col min="13575" max="13575" width="5.85546875" style="2" customWidth="1"/>
    <col min="13576" max="13576" width="7.7109375" style="2" customWidth="1"/>
    <col min="13577" max="13577" width="3.42578125" style="2" customWidth="1"/>
    <col min="13578" max="13597" width="9.140625" style="2"/>
    <col min="13598" max="13598" width="4.140625" style="2" customWidth="1"/>
    <col min="13599" max="13824" width="9.140625" style="2"/>
    <col min="13825" max="13825" width="45.28515625" style="2" customWidth="1"/>
    <col min="13826" max="13826" width="14.7109375" style="2" customWidth="1"/>
    <col min="13827" max="13827" width="5.85546875" style="2" customWidth="1"/>
    <col min="13828" max="13828" width="7.7109375" style="2" customWidth="1"/>
    <col min="13829" max="13829" width="3.42578125" style="2" customWidth="1"/>
    <col min="13830" max="13830" width="14.7109375" style="2" customWidth="1"/>
    <col min="13831" max="13831" width="5.85546875" style="2" customWidth="1"/>
    <col min="13832" max="13832" width="7.7109375" style="2" customWidth="1"/>
    <col min="13833" max="13833" width="3.42578125" style="2" customWidth="1"/>
    <col min="13834" max="13853" width="9.140625" style="2"/>
    <col min="13854" max="13854" width="4.140625" style="2" customWidth="1"/>
    <col min="13855" max="14080" width="9.140625" style="2"/>
    <col min="14081" max="14081" width="45.28515625" style="2" customWidth="1"/>
    <col min="14082" max="14082" width="14.7109375" style="2" customWidth="1"/>
    <col min="14083" max="14083" width="5.85546875" style="2" customWidth="1"/>
    <col min="14084" max="14084" width="7.7109375" style="2" customWidth="1"/>
    <col min="14085" max="14085" width="3.42578125" style="2" customWidth="1"/>
    <col min="14086" max="14086" width="14.7109375" style="2" customWidth="1"/>
    <col min="14087" max="14087" width="5.85546875" style="2" customWidth="1"/>
    <col min="14088" max="14088" width="7.7109375" style="2" customWidth="1"/>
    <col min="14089" max="14089" width="3.42578125" style="2" customWidth="1"/>
    <col min="14090" max="14109" width="9.140625" style="2"/>
    <col min="14110" max="14110" width="4.140625" style="2" customWidth="1"/>
    <col min="14111" max="14336" width="9.140625" style="2"/>
    <col min="14337" max="14337" width="45.28515625" style="2" customWidth="1"/>
    <col min="14338" max="14338" width="14.7109375" style="2" customWidth="1"/>
    <col min="14339" max="14339" width="5.85546875" style="2" customWidth="1"/>
    <col min="14340" max="14340" width="7.7109375" style="2" customWidth="1"/>
    <col min="14341" max="14341" width="3.42578125" style="2" customWidth="1"/>
    <col min="14342" max="14342" width="14.7109375" style="2" customWidth="1"/>
    <col min="14343" max="14343" width="5.85546875" style="2" customWidth="1"/>
    <col min="14344" max="14344" width="7.7109375" style="2" customWidth="1"/>
    <col min="14345" max="14345" width="3.42578125" style="2" customWidth="1"/>
    <col min="14346" max="14365" width="9.140625" style="2"/>
    <col min="14366" max="14366" width="4.140625" style="2" customWidth="1"/>
    <col min="14367" max="14592" width="9.140625" style="2"/>
    <col min="14593" max="14593" width="45.28515625" style="2" customWidth="1"/>
    <col min="14594" max="14594" width="14.7109375" style="2" customWidth="1"/>
    <col min="14595" max="14595" width="5.85546875" style="2" customWidth="1"/>
    <col min="14596" max="14596" width="7.7109375" style="2" customWidth="1"/>
    <col min="14597" max="14597" width="3.42578125" style="2" customWidth="1"/>
    <col min="14598" max="14598" width="14.7109375" style="2" customWidth="1"/>
    <col min="14599" max="14599" width="5.85546875" style="2" customWidth="1"/>
    <col min="14600" max="14600" width="7.7109375" style="2" customWidth="1"/>
    <col min="14601" max="14601" width="3.42578125" style="2" customWidth="1"/>
    <col min="14602" max="14621" width="9.140625" style="2"/>
    <col min="14622" max="14622" width="4.140625" style="2" customWidth="1"/>
    <col min="14623" max="14848" width="9.140625" style="2"/>
    <col min="14849" max="14849" width="45.28515625" style="2" customWidth="1"/>
    <col min="14850" max="14850" width="14.7109375" style="2" customWidth="1"/>
    <col min="14851" max="14851" width="5.85546875" style="2" customWidth="1"/>
    <col min="14852" max="14852" width="7.7109375" style="2" customWidth="1"/>
    <col min="14853" max="14853" width="3.42578125" style="2" customWidth="1"/>
    <col min="14854" max="14854" width="14.7109375" style="2" customWidth="1"/>
    <col min="14855" max="14855" width="5.85546875" style="2" customWidth="1"/>
    <col min="14856" max="14856" width="7.7109375" style="2" customWidth="1"/>
    <col min="14857" max="14857" width="3.42578125" style="2" customWidth="1"/>
    <col min="14858" max="14877" width="9.140625" style="2"/>
    <col min="14878" max="14878" width="4.140625" style="2" customWidth="1"/>
    <col min="14879" max="15104" width="9.140625" style="2"/>
    <col min="15105" max="15105" width="45.28515625" style="2" customWidth="1"/>
    <col min="15106" max="15106" width="14.7109375" style="2" customWidth="1"/>
    <col min="15107" max="15107" width="5.85546875" style="2" customWidth="1"/>
    <col min="15108" max="15108" width="7.7109375" style="2" customWidth="1"/>
    <col min="15109" max="15109" width="3.42578125" style="2" customWidth="1"/>
    <col min="15110" max="15110" width="14.7109375" style="2" customWidth="1"/>
    <col min="15111" max="15111" width="5.85546875" style="2" customWidth="1"/>
    <col min="15112" max="15112" width="7.7109375" style="2" customWidth="1"/>
    <col min="15113" max="15113" width="3.42578125" style="2" customWidth="1"/>
    <col min="15114" max="15133" width="9.140625" style="2"/>
    <col min="15134" max="15134" width="4.140625" style="2" customWidth="1"/>
    <col min="15135" max="15360" width="9.140625" style="2"/>
    <col min="15361" max="15361" width="45.28515625" style="2" customWidth="1"/>
    <col min="15362" max="15362" width="14.7109375" style="2" customWidth="1"/>
    <col min="15363" max="15363" width="5.85546875" style="2" customWidth="1"/>
    <col min="15364" max="15364" width="7.7109375" style="2" customWidth="1"/>
    <col min="15365" max="15365" width="3.42578125" style="2" customWidth="1"/>
    <col min="15366" max="15366" width="14.7109375" style="2" customWidth="1"/>
    <col min="15367" max="15367" width="5.85546875" style="2" customWidth="1"/>
    <col min="15368" max="15368" width="7.7109375" style="2" customWidth="1"/>
    <col min="15369" max="15369" width="3.42578125" style="2" customWidth="1"/>
    <col min="15370" max="15389" width="9.140625" style="2"/>
    <col min="15390" max="15390" width="4.140625" style="2" customWidth="1"/>
    <col min="15391" max="15616" width="9.140625" style="2"/>
    <col min="15617" max="15617" width="45.28515625" style="2" customWidth="1"/>
    <col min="15618" max="15618" width="14.7109375" style="2" customWidth="1"/>
    <col min="15619" max="15619" width="5.85546875" style="2" customWidth="1"/>
    <col min="15620" max="15620" width="7.7109375" style="2" customWidth="1"/>
    <col min="15621" max="15621" width="3.42578125" style="2" customWidth="1"/>
    <col min="15622" max="15622" width="14.7109375" style="2" customWidth="1"/>
    <col min="15623" max="15623" width="5.85546875" style="2" customWidth="1"/>
    <col min="15624" max="15624" width="7.7109375" style="2" customWidth="1"/>
    <col min="15625" max="15625" width="3.42578125" style="2" customWidth="1"/>
    <col min="15626" max="15645" width="9.140625" style="2"/>
    <col min="15646" max="15646" width="4.140625" style="2" customWidth="1"/>
    <col min="15647" max="15872" width="9.140625" style="2"/>
    <col min="15873" max="15873" width="45.28515625" style="2" customWidth="1"/>
    <col min="15874" max="15874" width="14.7109375" style="2" customWidth="1"/>
    <col min="15875" max="15875" width="5.85546875" style="2" customWidth="1"/>
    <col min="15876" max="15876" width="7.7109375" style="2" customWidth="1"/>
    <col min="15877" max="15877" width="3.42578125" style="2" customWidth="1"/>
    <col min="15878" max="15878" width="14.7109375" style="2" customWidth="1"/>
    <col min="15879" max="15879" width="5.85546875" style="2" customWidth="1"/>
    <col min="15880" max="15880" width="7.7109375" style="2" customWidth="1"/>
    <col min="15881" max="15881" width="3.42578125" style="2" customWidth="1"/>
    <col min="15882" max="15901" width="9.140625" style="2"/>
    <col min="15902" max="15902" width="4.140625" style="2" customWidth="1"/>
    <col min="15903" max="16128" width="9.140625" style="2"/>
    <col min="16129" max="16129" width="45.28515625" style="2" customWidth="1"/>
    <col min="16130" max="16130" width="14.7109375" style="2" customWidth="1"/>
    <col min="16131" max="16131" width="5.85546875" style="2" customWidth="1"/>
    <col min="16132" max="16132" width="7.7109375" style="2" customWidth="1"/>
    <col min="16133" max="16133" width="3.42578125" style="2" customWidth="1"/>
    <col min="16134" max="16134" width="14.7109375" style="2" customWidth="1"/>
    <col min="16135" max="16135" width="5.85546875" style="2" customWidth="1"/>
    <col min="16136" max="16136" width="7.7109375" style="2" customWidth="1"/>
    <col min="16137" max="16137" width="3.42578125" style="2" customWidth="1"/>
    <col min="16138" max="16157" width="9.140625" style="2"/>
    <col min="16158" max="16158" width="4.140625" style="2" customWidth="1"/>
    <col min="16159" max="16384" width="9.140625" style="2"/>
  </cols>
  <sheetData>
    <row r="1" spans="1:16" ht="20.25" x14ac:dyDescent="0.3">
      <c r="A1" s="1" t="s">
        <v>31</v>
      </c>
      <c r="B1" s="1"/>
      <c r="C1" s="1"/>
      <c r="D1" s="1"/>
      <c r="E1" s="1"/>
      <c r="F1" s="1"/>
      <c r="G1" s="1"/>
      <c r="H1" s="1"/>
      <c r="I1" s="1"/>
    </row>
    <row r="2" spans="1:16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4" spans="1:16" ht="20.25" customHeight="1" x14ac:dyDescent="0.25">
      <c r="A4" s="3" t="s">
        <v>138</v>
      </c>
      <c r="B4" s="3"/>
      <c r="C4" s="3"/>
      <c r="D4" s="3"/>
      <c r="E4" s="3"/>
      <c r="F4" s="3"/>
      <c r="G4" s="3"/>
      <c r="H4" s="3"/>
      <c r="I4" s="3"/>
    </row>
    <row r="5" spans="1:16" ht="18" x14ac:dyDescent="0.25">
      <c r="A5" s="3" t="s">
        <v>139</v>
      </c>
      <c r="B5" s="3"/>
      <c r="C5" s="3"/>
      <c r="D5" s="3"/>
      <c r="E5" s="3"/>
      <c r="F5" s="3"/>
      <c r="G5" s="3"/>
      <c r="H5" s="3"/>
      <c r="I5" s="3"/>
    </row>
    <row r="6" spans="1:16" ht="15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16" s="5" customFormat="1" ht="20.25" customHeight="1" x14ac:dyDescent="0.2"/>
    <row r="8" spans="1:16" ht="15.75" x14ac:dyDescent="0.25">
      <c r="A8" s="6"/>
      <c r="B8" s="6"/>
      <c r="C8" s="8"/>
      <c r="D8" s="7" t="s">
        <v>5</v>
      </c>
      <c r="E8" s="8"/>
      <c r="F8" s="6"/>
      <c r="G8" s="8"/>
      <c r="H8" s="7" t="s">
        <v>5</v>
      </c>
      <c r="I8" s="9"/>
    </row>
    <row r="9" spans="1:16" ht="15.75" x14ac:dyDescent="0.25">
      <c r="A9" s="10" t="s">
        <v>140</v>
      </c>
      <c r="B9" s="11" t="s">
        <v>7</v>
      </c>
      <c r="C9" s="13"/>
      <c r="D9" s="12" t="s">
        <v>8</v>
      </c>
      <c r="E9" s="13"/>
      <c r="F9" s="11" t="s">
        <v>9</v>
      </c>
      <c r="G9" s="13"/>
      <c r="H9" s="12" t="s">
        <v>8</v>
      </c>
      <c r="I9" s="14"/>
      <c r="J9" s="44"/>
    </row>
    <row r="10" spans="1:16" x14ac:dyDescent="0.2">
      <c r="A10" s="45"/>
      <c r="B10" s="45"/>
      <c r="F10" s="45"/>
      <c r="I10" s="21"/>
      <c r="J10" s="46"/>
    </row>
    <row r="11" spans="1:16" ht="15.75" x14ac:dyDescent="0.25">
      <c r="A11" s="15" t="s">
        <v>141</v>
      </c>
      <c r="B11" s="22">
        <f>SUM(B13,B16,B26,B36,B46)</f>
        <v>46318</v>
      </c>
      <c r="C11" s="47"/>
      <c r="D11" s="23">
        <f>SUM(D13,D16,D26,D36,D46)</f>
        <v>28.388259305340185</v>
      </c>
      <c r="E11" s="47" t="s">
        <v>11</v>
      </c>
      <c r="F11" s="48">
        <f>SUM(F13,F16,F26,F36,F46)</f>
        <v>2192887461.5900002</v>
      </c>
      <c r="G11" s="47"/>
      <c r="H11" s="23">
        <f>SUM(H13,H16,H26,H36,H46)</f>
        <v>91.610480064144227</v>
      </c>
      <c r="I11" s="49" t="s">
        <v>11</v>
      </c>
      <c r="J11" s="46"/>
    </row>
    <row r="12" spans="1:16" x14ac:dyDescent="0.2">
      <c r="A12" s="45"/>
      <c r="B12" s="45"/>
      <c r="F12" s="45"/>
      <c r="I12" s="21"/>
      <c r="J12" s="46"/>
    </row>
    <row r="13" spans="1:16" ht="15.75" customHeight="1" x14ac:dyDescent="0.25">
      <c r="A13" s="133" t="s">
        <v>142</v>
      </c>
      <c r="B13" s="22">
        <f>SUM(B14)</f>
        <v>20</v>
      </c>
      <c r="C13" s="47"/>
      <c r="D13" s="23">
        <f>(B13/B$59)*100</f>
        <v>1.2257981478189987E-2</v>
      </c>
      <c r="E13" s="47"/>
      <c r="F13" s="54">
        <f>SUM(F14)</f>
        <v>260260</v>
      </c>
      <c r="G13" s="47"/>
      <c r="H13" s="23">
        <f>(F13/F$59)*100</f>
        <v>1.0872670832002765E-2</v>
      </c>
      <c r="I13" s="49"/>
      <c r="J13" s="46"/>
      <c r="K13" s="50"/>
      <c r="L13" s="51"/>
      <c r="O13" s="50"/>
      <c r="P13" s="51"/>
    </row>
    <row r="14" spans="1:16" ht="15" customHeight="1" x14ac:dyDescent="0.2">
      <c r="A14" s="39" t="s">
        <v>143</v>
      </c>
      <c r="B14" s="16">
        <v>20</v>
      </c>
      <c r="C14" s="5"/>
      <c r="D14" s="17">
        <f>(B14/B$59)*100</f>
        <v>1.2257981478189987E-2</v>
      </c>
      <c r="E14" s="5"/>
      <c r="F14" s="20">
        <v>260260</v>
      </c>
      <c r="G14" s="5"/>
      <c r="H14" s="17">
        <f>(F14/F$59)*100</f>
        <v>1.0872670832002765E-2</v>
      </c>
      <c r="I14" s="19"/>
      <c r="J14" s="46"/>
      <c r="K14" s="50"/>
      <c r="L14" s="51"/>
      <c r="O14" s="50"/>
      <c r="P14" s="51"/>
    </row>
    <row r="15" spans="1:16" ht="15.75" customHeight="1" x14ac:dyDescent="0.2">
      <c r="A15" s="45"/>
      <c r="B15" s="45"/>
      <c r="D15" s="52"/>
      <c r="F15" s="53"/>
      <c r="H15" s="52"/>
      <c r="I15" s="21"/>
      <c r="K15" s="50"/>
      <c r="L15" s="51"/>
      <c r="O15" s="50"/>
      <c r="P15" s="51"/>
    </row>
    <row r="16" spans="1:16" ht="15.75" customHeight="1" x14ac:dyDescent="0.25">
      <c r="A16" s="133" t="s">
        <v>144</v>
      </c>
      <c r="B16" s="22">
        <f>SUM(B17:B24)</f>
        <v>42465</v>
      </c>
      <c r="C16" s="47"/>
      <c r="D16" s="23">
        <f t="shared" ref="D16:D24" si="0">(B16/B$59)*100</f>
        <v>26.026759173566887</v>
      </c>
      <c r="F16" s="54">
        <f>SUM(F17:F24)</f>
        <v>75056762.25999999</v>
      </c>
      <c r="G16" s="47"/>
      <c r="H16" s="23">
        <f t="shared" ref="H16:H24" si="1">(F16/F$59)*100</f>
        <v>3.1355854521204485</v>
      </c>
      <c r="I16" s="49"/>
      <c r="K16" s="50"/>
      <c r="L16" s="51"/>
      <c r="O16" s="50"/>
      <c r="P16" s="51"/>
    </row>
    <row r="17" spans="1:17" ht="15" customHeight="1" x14ac:dyDescent="0.25">
      <c r="A17" s="39" t="s">
        <v>145</v>
      </c>
      <c r="B17" s="16">
        <v>1530</v>
      </c>
      <c r="C17" s="5"/>
      <c r="D17" s="17">
        <f t="shared" si="0"/>
        <v>0.93773558308153393</v>
      </c>
      <c r="F17" s="20">
        <v>6326978.2599999998</v>
      </c>
      <c r="G17" s="5"/>
      <c r="H17" s="17">
        <f t="shared" si="1"/>
        <v>0.26431703674101903</v>
      </c>
      <c r="I17" s="49"/>
      <c r="K17" s="50"/>
      <c r="L17" s="51"/>
      <c r="O17" s="50"/>
      <c r="P17" s="51"/>
    </row>
    <row r="18" spans="1:17" ht="15" customHeight="1" x14ac:dyDescent="0.25">
      <c r="A18" s="39" t="s">
        <v>146</v>
      </c>
      <c r="B18" s="16">
        <v>6910</v>
      </c>
      <c r="C18" s="5"/>
      <c r="D18" s="17">
        <f t="shared" si="0"/>
        <v>4.2351326007146399</v>
      </c>
      <c r="F18" s="20">
        <v>16149587</v>
      </c>
      <c r="G18" s="5"/>
      <c r="H18" s="17">
        <f t="shared" si="1"/>
        <v>0.67466819151537327</v>
      </c>
      <c r="I18" s="49"/>
      <c r="L18" s="50"/>
      <c r="M18" s="51"/>
      <c r="P18" s="50"/>
      <c r="Q18" s="51"/>
    </row>
    <row r="19" spans="1:17" ht="15" customHeight="1" x14ac:dyDescent="0.25">
      <c r="A19" s="39" t="s">
        <v>143</v>
      </c>
      <c r="B19" s="16">
        <v>1031</v>
      </c>
      <c r="C19" s="5"/>
      <c r="D19" s="17">
        <f t="shared" si="0"/>
        <v>0.63189894520069378</v>
      </c>
      <c r="F19" s="20">
        <v>2032607</v>
      </c>
      <c r="G19" s="5"/>
      <c r="H19" s="17">
        <f t="shared" si="1"/>
        <v>8.4914573279891811E-2</v>
      </c>
      <c r="I19" s="49"/>
      <c r="L19" s="50"/>
      <c r="M19" s="51"/>
      <c r="P19" s="50"/>
      <c r="Q19" s="51"/>
    </row>
    <row r="20" spans="1:17" ht="15" customHeight="1" x14ac:dyDescent="0.25">
      <c r="A20" s="39" t="s">
        <v>147</v>
      </c>
      <c r="B20" s="16">
        <v>5104</v>
      </c>
      <c r="C20" s="5"/>
      <c r="D20" s="17">
        <f t="shared" si="0"/>
        <v>3.1282368732340844</v>
      </c>
      <c r="F20" s="20">
        <v>10758261</v>
      </c>
      <c r="G20" s="5"/>
      <c r="H20" s="17">
        <f t="shared" si="1"/>
        <v>0.44943914000527507</v>
      </c>
      <c r="I20" s="49"/>
      <c r="L20" s="50"/>
      <c r="M20" s="51"/>
      <c r="P20" s="50"/>
      <c r="Q20" s="51"/>
    </row>
    <row r="21" spans="1:17" ht="15" customHeight="1" x14ac:dyDescent="0.25">
      <c r="A21" s="39" t="s">
        <v>148</v>
      </c>
      <c r="B21" s="16">
        <v>11046</v>
      </c>
      <c r="C21" s="5"/>
      <c r="D21" s="17">
        <f t="shared" si="0"/>
        <v>6.7700831704043303</v>
      </c>
      <c r="F21" s="20">
        <v>13477690</v>
      </c>
      <c r="G21" s="5"/>
      <c r="H21" s="17">
        <f t="shared" si="1"/>
        <v>0.56304651865740163</v>
      </c>
      <c r="I21" s="49"/>
      <c r="L21" s="50"/>
      <c r="M21" s="51"/>
      <c r="P21" s="50"/>
      <c r="Q21" s="51"/>
    </row>
    <row r="22" spans="1:17" ht="15" customHeight="1" x14ac:dyDescent="0.25">
      <c r="A22" s="39" t="s">
        <v>149</v>
      </c>
      <c r="B22" s="16">
        <v>992</v>
      </c>
      <c r="C22" s="5"/>
      <c r="D22" s="17">
        <f t="shared" si="0"/>
        <v>0.60799588131822335</v>
      </c>
      <c r="F22" s="20">
        <v>2476701</v>
      </c>
      <c r="G22" s="5"/>
      <c r="H22" s="17">
        <f t="shared" si="1"/>
        <v>0.103467127957781</v>
      </c>
      <c r="I22" s="49"/>
      <c r="L22" s="50"/>
      <c r="M22" s="51"/>
      <c r="P22" s="50"/>
      <c r="Q22" s="51"/>
    </row>
    <row r="23" spans="1:17" ht="15" customHeight="1" x14ac:dyDescent="0.25">
      <c r="A23" s="39" t="s">
        <v>150</v>
      </c>
      <c r="B23" s="16">
        <v>9303</v>
      </c>
      <c r="C23" s="5"/>
      <c r="D23" s="17">
        <f t="shared" si="0"/>
        <v>5.7018000845800723</v>
      </c>
      <c r="F23" s="20">
        <v>14955418</v>
      </c>
      <c r="G23" s="5"/>
      <c r="H23" s="17">
        <f t="shared" si="1"/>
        <v>0.62478036221090116</v>
      </c>
      <c r="I23" s="49"/>
      <c r="L23" s="50"/>
      <c r="M23" s="51"/>
      <c r="P23" s="50"/>
      <c r="Q23" s="51"/>
    </row>
    <row r="24" spans="1:17" ht="15" customHeight="1" x14ac:dyDescent="0.25">
      <c r="A24" s="134" t="s">
        <v>151</v>
      </c>
      <c r="B24" s="16">
        <v>6549</v>
      </c>
      <c r="C24" s="5"/>
      <c r="D24" s="17">
        <f t="shared" si="0"/>
        <v>4.0138760350333111</v>
      </c>
      <c r="F24" s="20">
        <v>8879520</v>
      </c>
      <c r="G24" s="5"/>
      <c r="H24" s="17">
        <f t="shared" si="1"/>
        <v>0.37095250175280564</v>
      </c>
      <c r="I24" s="49"/>
      <c r="L24" s="50"/>
      <c r="M24" s="51"/>
      <c r="P24" s="50"/>
      <c r="Q24" s="51"/>
    </row>
    <row r="25" spans="1:17" ht="15.75" customHeight="1" x14ac:dyDescent="0.2">
      <c r="A25" s="45"/>
      <c r="B25" s="45"/>
      <c r="D25" s="52"/>
      <c r="F25" s="53"/>
      <c r="H25" s="52"/>
      <c r="I25" s="21"/>
      <c r="K25" s="50"/>
      <c r="L25" s="51"/>
      <c r="O25" s="50"/>
      <c r="P25" s="51"/>
    </row>
    <row r="26" spans="1:17" ht="15.75" customHeight="1" x14ac:dyDescent="0.25">
      <c r="A26" s="133" t="s">
        <v>152</v>
      </c>
      <c r="B26" s="22">
        <f>SUM(B27:B34)</f>
        <v>510</v>
      </c>
      <c r="C26" s="47"/>
      <c r="D26" s="23">
        <f t="shared" ref="D26:D34" si="2">(B26/B$59)*100</f>
        <v>0.31257852769384464</v>
      </c>
      <c r="E26" s="47"/>
      <c r="F26" s="54">
        <f>SUM(F27:F34)</f>
        <v>14234025.33</v>
      </c>
      <c r="G26" s="47"/>
      <c r="H26" s="23">
        <f t="shared" ref="H26:H34" si="3">(F26/F$59)*100</f>
        <v>0.59464332601044922</v>
      </c>
      <c r="I26" s="21"/>
      <c r="K26" s="50"/>
      <c r="L26" s="51"/>
      <c r="O26" s="50"/>
      <c r="P26" s="51"/>
    </row>
    <row r="27" spans="1:17" ht="15" customHeight="1" x14ac:dyDescent="0.2">
      <c r="A27" s="39" t="s">
        <v>145</v>
      </c>
      <c r="B27" s="16">
        <v>92</v>
      </c>
      <c r="C27" s="5"/>
      <c r="D27" s="17">
        <f t="shared" si="2"/>
        <v>5.6386714799673936E-2</v>
      </c>
      <c r="E27" s="5"/>
      <c r="F27" s="20">
        <v>2585790.33</v>
      </c>
      <c r="G27" s="5"/>
      <c r="H27" s="17">
        <f t="shared" si="3"/>
        <v>0.10802446437664567</v>
      </c>
      <c r="I27" s="21"/>
      <c r="K27" s="50"/>
      <c r="L27" s="51"/>
      <c r="O27" s="50"/>
      <c r="P27" s="51"/>
    </row>
    <row r="28" spans="1:17" ht="15" customHeight="1" x14ac:dyDescent="0.2">
      <c r="A28" s="39" t="s">
        <v>146</v>
      </c>
      <c r="B28" s="16">
        <v>60</v>
      </c>
      <c r="C28" s="5"/>
      <c r="D28" s="17">
        <f t="shared" si="2"/>
        <v>3.6773944434569959E-2</v>
      </c>
      <c r="E28" s="5"/>
      <c r="F28" s="20">
        <v>3181261</v>
      </c>
      <c r="G28" s="5"/>
      <c r="H28" s="17">
        <f t="shared" si="3"/>
        <v>0.1329009593625142</v>
      </c>
      <c r="I28" s="21"/>
      <c r="K28" s="50"/>
      <c r="L28" s="51"/>
      <c r="O28" s="50"/>
      <c r="P28" s="51"/>
    </row>
    <row r="29" spans="1:17" ht="15" customHeight="1" x14ac:dyDescent="0.2">
      <c r="A29" s="39" t="s">
        <v>143</v>
      </c>
      <c r="B29" s="16">
        <v>37</v>
      </c>
      <c r="C29" s="5"/>
      <c r="D29" s="17">
        <f t="shared" si="2"/>
        <v>2.2677265734651477E-2</v>
      </c>
      <c r="E29" s="5"/>
      <c r="F29" s="20">
        <v>418629</v>
      </c>
      <c r="G29" s="5"/>
      <c r="H29" s="17">
        <f t="shared" si="3"/>
        <v>1.7488724036465401E-2</v>
      </c>
      <c r="I29" s="21"/>
      <c r="K29" s="50"/>
      <c r="L29" s="51"/>
      <c r="O29" s="50"/>
      <c r="P29" s="51"/>
    </row>
    <row r="30" spans="1:17" ht="15" customHeight="1" x14ac:dyDescent="0.2">
      <c r="A30" s="39" t="s">
        <v>147</v>
      </c>
      <c r="B30" s="16">
        <v>121</v>
      </c>
      <c r="C30" s="5"/>
      <c r="D30" s="17">
        <f t="shared" si="2"/>
        <v>7.4160787943049422E-2</v>
      </c>
      <c r="E30" s="5"/>
      <c r="F30" s="20">
        <v>3264194</v>
      </c>
      <c r="G30" s="5"/>
      <c r="H30" s="17">
        <f t="shared" si="3"/>
        <v>0.13636558400752494</v>
      </c>
      <c r="I30" s="21"/>
      <c r="K30" s="50"/>
      <c r="L30" s="51"/>
      <c r="O30" s="50"/>
      <c r="P30" s="51"/>
    </row>
    <row r="31" spans="1:17" ht="15" customHeight="1" x14ac:dyDescent="0.2">
      <c r="A31" s="39" t="s">
        <v>148</v>
      </c>
      <c r="B31" s="16">
        <v>48</v>
      </c>
      <c r="C31" s="5"/>
      <c r="D31" s="17">
        <f t="shared" si="2"/>
        <v>2.9419155547655968E-2</v>
      </c>
      <c r="E31" s="5"/>
      <c r="F31" s="20">
        <v>1518431</v>
      </c>
      <c r="G31" s="5"/>
      <c r="H31" s="17">
        <f t="shared" si="3"/>
        <v>6.3434259756046996E-2</v>
      </c>
      <c r="I31" s="21"/>
      <c r="K31" s="50"/>
      <c r="L31" s="51"/>
      <c r="O31" s="50"/>
      <c r="P31" s="51"/>
    </row>
    <row r="32" spans="1:17" ht="15" customHeight="1" x14ac:dyDescent="0.2">
      <c r="A32" s="39" t="s">
        <v>149</v>
      </c>
      <c r="B32" s="16">
        <v>24</v>
      </c>
      <c r="C32" s="5"/>
      <c r="D32" s="17">
        <f t="shared" si="2"/>
        <v>1.4709577773827984E-2</v>
      </c>
      <c r="E32" s="5"/>
      <c r="F32" s="20">
        <v>465685</v>
      </c>
      <c r="G32" s="5"/>
      <c r="H32" s="17">
        <f t="shared" si="3"/>
        <v>1.9454544364870544E-2</v>
      </c>
      <c r="I32" s="21"/>
      <c r="K32" s="50"/>
      <c r="L32" s="51"/>
      <c r="O32" s="50"/>
      <c r="P32" s="51"/>
    </row>
    <row r="33" spans="1:16" ht="15" customHeight="1" x14ac:dyDescent="0.2">
      <c r="A33" s="39" t="s">
        <v>150</v>
      </c>
      <c r="B33" s="16">
        <v>98</v>
      </c>
      <c r="C33" s="5"/>
      <c r="D33" s="17">
        <f t="shared" si="2"/>
        <v>6.006410924313093E-2</v>
      </c>
      <c r="E33" s="5"/>
      <c r="F33" s="20">
        <v>1869024</v>
      </c>
      <c r="G33" s="5"/>
      <c r="H33" s="17">
        <f t="shared" si="3"/>
        <v>7.8080699028329884E-2</v>
      </c>
      <c r="I33" s="21"/>
      <c r="K33" s="50"/>
      <c r="L33" s="51"/>
      <c r="O33" s="50"/>
      <c r="P33" s="51"/>
    </row>
    <row r="34" spans="1:16" ht="15" customHeight="1" x14ac:dyDescent="0.2">
      <c r="A34" s="39" t="s">
        <v>151</v>
      </c>
      <c r="B34" s="16">
        <v>30</v>
      </c>
      <c r="C34" s="5"/>
      <c r="D34" s="17">
        <f t="shared" si="2"/>
        <v>1.838697221728498E-2</v>
      </c>
      <c r="E34" s="5"/>
      <c r="F34" s="20">
        <v>931011</v>
      </c>
      <c r="G34" s="5"/>
      <c r="H34" s="17">
        <f t="shared" si="3"/>
        <v>3.8894091078051668E-2</v>
      </c>
      <c r="I34" s="21"/>
      <c r="K34" s="50"/>
      <c r="L34" s="51"/>
      <c r="O34" s="50"/>
      <c r="P34" s="51"/>
    </row>
    <row r="35" spans="1:16" ht="15.75" customHeight="1" x14ac:dyDescent="0.2">
      <c r="A35" s="39"/>
      <c r="B35" s="16"/>
      <c r="C35" s="5"/>
      <c r="D35" s="17"/>
      <c r="E35" s="5"/>
      <c r="F35" s="20"/>
      <c r="G35" s="5"/>
      <c r="H35" s="17"/>
      <c r="I35" s="21"/>
      <c r="K35" s="50"/>
      <c r="L35" s="51"/>
      <c r="O35" s="50"/>
      <c r="P35" s="51"/>
    </row>
    <row r="36" spans="1:16" ht="15.75" x14ac:dyDescent="0.25">
      <c r="A36" s="133" t="s">
        <v>153</v>
      </c>
      <c r="B36" s="22">
        <f>SUM(B37:B44)</f>
        <v>3289</v>
      </c>
      <c r="C36" s="47"/>
      <c r="D36" s="23">
        <f t="shared" ref="D36:D44" si="4">(B36/B$59)*100</f>
        <v>2.0158250540883436</v>
      </c>
      <c r="E36" s="47"/>
      <c r="F36" s="54">
        <f>SUM(F37:F44)</f>
        <v>1444334832</v>
      </c>
      <c r="G36" s="47"/>
      <c r="H36" s="23">
        <f t="shared" ref="H36:H44" si="5">(F36/F$59)*100</f>
        <v>60.338804270852279</v>
      </c>
      <c r="I36" s="49"/>
      <c r="K36" s="50"/>
      <c r="L36" s="51"/>
      <c r="O36" s="50"/>
      <c r="P36" s="51"/>
    </row>
    <row r="37" spans="1:16" ht="15" customHeight="1" x14ac:dyDescent="0.2">
      <c r="A37" s="39" t="s">
        <v>145</v>
      </c>
      <c r="B37" s="16">
        <v>621</v>
      </c>
      <c r="C37" s="5"/>
      <c r="D37" s="17">
        <f t="shared" si="4"/>
        <v>0.38061032489779911</v>
      </c>
      <c r="E37" s="5"/>
      <c r="F37" s="20">
        <v>539348007</v>
      </c>
      <c r="G37" s="5"/>
      <c r="H37" s="17">
        <f t="shared" si="5"/>
        <v>22.531904034456787</v>
      </c>
      <c r="I37" s="21"/>
      <c r="K37" s="50"/>
      <c r="L37" s="51"/>
      <c r="O37" s="50"/>
      <c r="P37" s="51"/>
    </row>
    <row r="38" spans="1:16" ht="15" customHeight="1" x14ac:dyDescent="0.2">
      <c r="A38" s="39" t="s">
        <v>146</v>
      </c>
      <c r="B38" s="16">
        <v>198</v>
      </c>
      <c r="C38" s="5"/>
      <c r="D38" s="17">
        <f t="shared" si="4"/>
        <v>0.12135401663408087</v>
      </c>
      <c r="E38" s="5"/>
      <c r="F38" s="20">
        <v>75576487</v>
      </c>
      <c r="G38" s="5"/>
      <c r="H38" s="17">
        <f t="shared" si="5"/>
        <v>3.1572975708527475</v>
      </c>
      <c r="I38" s="21"/>
      <c r="K38" s="50"/>
      <c r="L38" s="51"/>
      <c r="O38" s="50"/>
      <c r="P38" s="51"/>
    </row>
    <row r="39" spans="1:16" ht="15" customHeight="1" x14ac:dyDescent="0.2">
      <c r="A39" s="39" t="s">
        <v>143</v>
      </c>
      <c r="B39" s="16">
        <v>512</v>
      </c>
      <c r="C39" s="5"/>
      <c r="D39" s="17">
        <f t="shared" si="4"/>
        <v>0.31380432584166368</v>
      </c>
      <c r="E39" s="5"/>
      <c r="F39" s="20">
        <v>128926410</v>
      </c>
      <c r="G39" s="5"/>
      <c r="H39" s="17">
        <f t="shared" si="5"/>
        <v>5.386054013224582</v>
      </c>
      <c r="I39" s="21"/>
      <c r="K39" s="50"/>
      <c r="L39" s="51"/>
      <c r="O39" s="50"/>
      <c r="P39" s="51"/>
    </row>
    <row r="40" spans="1:16" ht="15" customHeight="1" x14ac:dyDescent="0.2">
      <c r="A40" s="39" t="s">
        <v>147</v>
      </c>
      <c r="B40" s="16">
        <v>656</v>
      </c>
      <c r="C40" s="5"/>
      <c r="D40" s="17">
        <f t="shared" si="4"/>
        <v>0.40206179248463159</v>
      </c>
      <c r="E40" s="5"/>
      <c r="F40" s="20">
        <v>108176129</v>
      </c>
      <c r="G40" s="5"/>
      <c r="H40" s="17">
        <f t="shared" si="5"/>
        <v>4.5191863617047128</v>
      </c>
      <c r="I40" s="21"/>
      <c r="K40" s="50"/>
      <c r="L40" s="51"/>
      <c r="O40" s="50"/>
      <c r="P40" s="51"/>
    </row>
    <row r="41" spans="1:16" ht="15" customHeight="1" x14ac:dyDescent="0.2">
      <c r="A41" s="39" t="s">
        <v>148</v>
      </c>
      <c r="B41" s="16">
        <v>333</v>
      </c>
      <c r="C41" s="5"/>
      <c r="D41" s="17">
        <f t="shared" si="4"/>
        <v>0.20409539161186327</v>
      </c>
      <c r="E41" s="5"/>
      <c r="F41" s="20">
        <v>120413317</v>
      </c>
      <c r="G41" s="5"/>
      <c r="H41" s="17">
        <f t="shared" si="5"/>
        <v>5.0304094349135582</v>
      </c>
      <c r="I41" s="21"/>
      <c r="K41" s="50"/>
      <c r="L41" s="51"/>
      <c r="O41" s="50"/>
      <c r="P41" s="51"/>
    </row>
    <row r="42" spans="1:16" ht="15" customHeight="1" x14ac:dyDescent="0.2">
      <c r="A42" s="39" t="s">
        <v>149</v>
      </c>
      <c r="B42" s="16">
        <v>257</v>
      </c>
      <c r="C42" s="5"/>
      <c r="D42" s="17">
        <f t="shared" si="4"/>
        <v>0.15751506199474133</v>
      </c>
      <c r="E42" s="5"/>
      <c r="F42" s="20">
        <v>182289649</v>
      </c>
      <c r="G42" s="5"/>
      <c r="H42" s="17">
        <f t="shared" si="5"/>
        <v>7.6153667473231463</v>
      </c>
      <c r="I42" s="21"/>
      <c r="K42" s="50"/>
      <c r="L42" s="51"/>
      <c r="O42" s="50"/>
      <c r="P42" s="51"/>
    </row>
    <row r="43" spans="1:16" ht="15" customHeight="1" x14ac:dyDescent="0.2">
      <c r="A43" s="39" t="s">
        <v>150</v>
      </c>
      <c r="B43" s="16">
        <v>559</v>
      </c>
      <c r="C43" s="5"/>
      <c r="D43" s="17">
        <f t="shared" si="4"/>
        <v>0.34261058231541014</v>
      </c>
      <c r="E43" s="5"/>
      <c r="F43" s="20">
        <v>241087986</v>
      </c>
      <c r="G43" s="5"/>
      <c r="H43" s="17">
        <f t="shared" si="5"/>
        <v>10.071737160257015</v>
      </c>
      <c r="I43" s="21"/>
      <c r="K43" s="50"/>
      <c r="L43" s="51"/>
      <c r="O43" s="50"/>
      <c r="P43" s="51"/>
    </row>
    <row r="44" spans="1:16" ht="15" customHeight="1" x14ac:dyDescent="0.2">
      <c r="A44" s="134" t="s">
        <v>151</v>
      </c>
      <c r="B44" s="16">
        <v>153</v>
      </c>
      <c r="C44" s="5"/>
      <c r="D44" s="17">
        <f t="shared" si="4"/>
        <v>9.3773558308153399E-2</v>
      </c>
      <c r="E44" s="5"/>
      <c r="F44" s="20">
        <v>48516847</v>
      </c>
      <c r="G44" s="5"/>
      <c r="H44" s="17">
        <f t="shared" si="5"/>
        <v>2.0268489481197296</v>
      </c>
      <c r="I44" s="21"/>
      <c r="K44" s="50"/>
      <c r="L44" s="51"/>
      <c r="O44" s="50"/>
      <c r="P44" s="51"/>
    </row>
    <row r="45" spans="1:16" x14ac:dyDescent="0.2">
      <c r="A45" s="45"/>
      <c r="B45" s="45"/>
      <c r="D45" s="52"/>
      <c r="F45" s="53"/>
      <c r="H45" s="52"/>
      <c r="I45" s="21"/>
      <c r="K45" s="50"/>
      <c r="L45" s="51"/>
      <c r="O45" s="50"/>
      <c r="P45" s="51"/>
    </row>
    <row r="46" spans="1:16" ht="15.75" x14ac:dyDescent="0.25">
      <c r="A46" s="133" t="s">
        <v>154</v>
      </c>
      <c r="B46" s="22">
        <f>SUM(B47)</f>
        <v>34</v>
      </c>
      <c r="C46" s="47"/>
      <c r="D46" s="23">
        <f>(B46/B$59)*100</f>
        <v>2.0838568512922977E-2</v>
      </c>
      <c r="E46" s="47"/>
      <c r="F46" s="54">
        <f>SUM(F47)</f>
        <v>659001582</v>
      </c>
      <c r="G46" s="47"/>
      <c r="H46" s="23">
        <f>(F46/F$59)*100</f>
        <v>27.53057434432905</v>
      </c>
      <c r="I46" s="49"/>
      <c r="K46" s="50"/>
      <c r="L46" s="51"/>
      <c r="O46" s="50"/>
      <c r="P46" s="51"/>
    </row>
    <row r="47" spans="1:16" ht="15" customHeight="1" x14ac:dyDescent="0.2">
      <c r="A47" s="39" t="s">
        <v>145</v>
      </c>
      <c r="B47" s="16">
        <v>34</v>
      </c>
      <c r="C47" s="5"/>
      <c r="D47" s="17">
        <f>(B47/B$59)*100</f>
        <v>2.0838568512922977E-2</v>
      </c>
      <c r="E47" s="5"/>
      <c r="F47" s="20">
        <v>659001582</v>
      </c>
      <c r="G47" s="5"/>
      <c r="H47" s="17">
        <f>(F47/F$59)*100</f>
        <v>27.53057434432905</v>
      </c>
      <c r="I47" s="21"/>
      <c r="K47" s="50"/>
      <c r="L47" s="51"/>
      <c r="O47" s="50"/>
      <c r="P47" s="51"/>
    </row>
    <row r="48" spans="1:16" ht="15" x14ac:dyDescent="0.2">
      <c r="A48" s="39"/>
      <c r="B48" s="16"/>
      <c r="C48" s="5"/>
      <c r="D48" s="17"/>
      <c r="E48" s="5"/>
      <c r="F48" s="20"/>
      <c r="G48" s="5"/>
      <c r="H48" s="17"/>
      <c r="I48" s="21"/>
      <c r="K48" s="50"/>
      <c r="L48" s="51"/>
      <c r="O48" s="50"/>
      <c r="P48" s="51"/>
    </row>
    <row r="49" spans="1:16" ht="15.75" x14ac:dyDescent="0.25">
      <c r="A49" s="15" t="s">
        <v>155</v>
      </c>
      <c r="B49" s="22">
        <f>SUM(B50:B57)</f>
        <v>116841</v>
      </c>
      <c r="C49" s="47"/>
      <c r="D49" s="23">
        <f>(B49/B$59)*100</f>
        <v>71.611740694659815</v>
      </c>
      <c r="E49" s="47"/>
      <c r="F49" s="54">
        <f>SUM(F50:F57)</f>
        <v>200820616.41</v>
      </c>
      <c r="G49" s="47"/>
      <c r="H49" s="23">
        <f>(F49/F$59)*100</f>
        <v>8.3895199358557697</v>
      </c>
      <c r="I49" s="49"/>
      <c r="K49" s="50"/>
      <c r="L49" s="51"/>
      <c r="O49" s="50"/>
      <c r="P49" s="51"/>
    </row>
    <row r="50" spans="1:16" ht="15" customHeight="1" x14ac:dyDescent="0.25">
      <c r="A50" s="39" t="s">
        <v>145</v>
      </c>
      <c r="B50" s="16">
        <v>7900</v>
      </c>
      <c r="C50" s="47"/>
      <c r="D50" s="17">
        <f t="shared" ref="D50:D57" si="6">(B50/B$59)*100</f>
        <v>4.8419026838850447</v>
      </c>
      <c r="E50" s="47"/>
      <c r="F50" s="20">
        <v>86655677.409999996</v>
      </c>
      <c r="G50" s="47"/>
      <c r="H50" s="17">
        <f t="shared" ref="H50:H57" si="7">(F50/F$59)*100</f>
        <v>3.6201439184013982</v>
      </c>
      <c r="I50" s="49"/>
      <c r="K50" s="50"/>
      <c r="L50" s="51"/>
      <c r="O50" s="50"/>
      <c r="P50" s="51"/>
    </row>
    <row r="51" spans="1:16" ht="15" customHeight="1" x14ac:dyDescent="0.25">
      <c r="A51" s="39" t="s">
        <v>146</v>
      </c>
      <c r="B51" s="16">
        <v>20585</v>
      </c>
      <c r="C51" s="47"/>
      <c r="D51" s="17">
        <f t="shared" si="6"/>
        <v>12.616527436427043</v>
      </c>
      <c r="E51" s="47"/>
      <c r="F51" s="20">
        <v>34296935</v>
      </c>
      <c r="G51" s="47"/>
      <c r="H51" s="17">
        <f t="shared" si="7"/>
        <v>1.4327952232444277</v>
      </c>
      <c r="I51" s="49"/>
      <c r="K51" s="50"/>
      <c r="L51" s="51"/>
      <c r="O51" s="50"/>
      <c r="P51" s="51"/>
    </row>
    <row r="52" spans="1:16" ht="15" customHeight="1" x14ac:dyDescent="0.25">
      <c r="A52" s="39" t="s">
        <v>143</v>
      </c>
      <c r="B52" s="16">
        <v>2753</v>
      </c>
      <c r="C52" s="47"/>
      <c r="D52" s="17">
        <f t="shared" si="6"/>
        <v>1.6873111504728515</v>
      </c>
      <c r="E52" s="47"/>
      <c r="F52" s="20">
        <v>12482246</v>
      </c>
      <c r="G52" s="47"/>
      <c r="H52" s="17">
        <f t="shared" si="7"/>
        <v>0.52146066242251288</v>
      </c>
      <c r="I52" s="49"/>
      <c r="K52" s="50"/>
      <c r="L52" s="51"/>
      <c r="O52" s="50"/>
      <c r="P52" s="51"/>
    </row>
    <row r="53" spans="1:16" ht="15" customHeight="1" x14ac:dyDescent="0.25">
      <c r="A53" s="39" t="s">
        <v>147</v>
      </c>
      <c r="B53" s="16">
        <v>13149</v>
      </c>
      <c r="C53" s="47"/>
      <c r="D53" s="17">
        <f t="shared" si="6"/>
        <v>8.0590099228360064</v>
      </c>
      <c r="E53" s="47"/>
      <c r="F53" s="20">
        <v>7856045</v>
      </c>
      <c r="G53" s="47"/>
      <c r="H53" s="17">
        <f t="shared" si="7"/>
        <v>0.32819561717667395</v>
      </c>
      <c r="I53" s="49"/>
      <c r="K53" s="50"/>
      <c r="L53" s="51"/>
      <c r="O53" s="50"/>
      <c r="P53" s="51"/>
    </row>
    <row r="54" spans="1:16" ht="15" customHeight="1" x14ac:dyDescent="0.25">
      <c r="A54" s="39" t="s">
        <v>148</v>
      </c>
      <c r="B54" s="16">
        <v>26711</v>
      </c>
      <c r="C54" s="47"/>
      <c r="D54" s="17">
        <f t="shared" si="6"/>
        <v>16.371147163196635</v>
      </c>
      <c r="E54" s="47"/>
      <c r="F54" s="20">
        <v>16276019</v>
      </c>
      <c r="G54" s="47"/>
      <c r="H54" s="17">
        <f t="shared" si="7"/>
        <v>0.67995003858611702</v>
      </c>
      <c r="I54" s="49"/>
      <c r="K54" s="50"/>
      <c r="L54" s="51"/>
      <c r="O54" s="50"/>
      <c r="P54" s="51"/>
    </row>
    <row r="55" spans="1:16" ht="15" customHeight="1" x14ac:dyDescent="0.25">
      <c r="A55" s="39" t="s">
        <v>149</v>
      </c>
      <c r="B55" s="16">
        <v>3645</v>
      </c>
      <c r="C55" s="47"/>
      <c r="D55" s="17">
        <f t="shared" si="6"/>
        <v>2.234017124400125</v>
      </c>
      <c r="E55" s="47"/>
      <c r="F55" s="20">
        <v>13397937</v>
      </c>
      <c r="G55" s="47"/>
      <c r="H55" s="17">
        <f t="shared" si="7"/>
        <v>0.55971474229197971</v>
      </c>
      <c r="I55" s="49"/>
      <c r="K55" s="50"/>
      <c r="L55" s="51"/>
      <c r="O55" s="50"/>
      <c r="P55" s="51"/>
    </row>
    <row r="56" spans="1:16" ht="15" customHeight="1" x14ac:dyDescent="0.25">
      <c r="A56" s="39" t="s">
        <v>150</v>
      </c>
      <c r="B56" s="16">
        <v>27516</v>
      </c>
      <c r="C56" s="47"/>
      <c r="D56" s="17">
        <f t="shared" si="6"/>
        <v>16.864530917693784</v>
      </c>
      <c r="E56" s="47"/>
      <c r="F56" s="20">
        <v>21141648</v>
      </c>
      <c r="G56" s="47"/>
      <c r="H56" s="17">
        <f t="shared" si="7"/>
        <v>0.88321747310408671</v>
      </c>
      <c r="I56" s="49"/>
      <c r="K56" s="50"/>
      <c r="L56" s="51"/>
      <c r="O56" s="50"/>
      <c r="P56" s="51"/>
    </row>
    <row r="57" spans="1:16" ht="15" customHeight="1" x14ac:dyDescent="0.25">
      <c r="A57" s="134" t="s">
        <v>151</v>
      </c>
      <c r="B57" s="16">
        <v>14582</v>
      </c>
      <c r="C57" s="47"/>
      <c r="D57" s="17">
        <f t="shared" si="6"/>
        <v>8.9372942957483179</v>
      </c>
      <c r="E57" s="47"/>
      <c r="F57" s="20">
        <v>8714109</v>
      </c>
      <c r="G57" s="47"/>
      <c r="H57" s="17">
        <f t="shared" si="7"/>
        <v>0.36404226062857448</v>
      </c>
      <c r="I57" s="49"/>
      <c r="K57" s="50"/>
      <c r="L57" s="51"/>
      <c r="O57" s="50"/>
      <c r="P57" s="51"/>
    </row>
    <row r="58" spans="1:16" ht="15" x14ac:dyDescent="0.2">
      <c r="A58" s="39"/>
      <c r="B58" s="16"/>
      <c r="C58" s="5"/>
      <c r="D58" s="17"/>
      <c r="E58" s="5"/>
      <c r="F58" s="20"/>
      <c r="G58" s="5"/>
      <c r="H58" s="17"/>
      <c r="I58" s="19"/>
      <c r="K58" s="50"/>
      <c r="L58" s="51"/>
      <c r="O58" s="50"/>
      <c r="P58" s="51"/>
    </row>
    <row r="59" spans="1:16" ht="15.75" x14ac:dyDescent="0.25">
      <c r="A59" s="25" t="s">
        <v>18</v>
      </c>
      <c r="B59" s="26">
        <f>B11+B49</f>
        <v>163159</v>
      </c>
      <c r="C59" s="41"/>
      <c r="D59" s="27">
        <f>D11+D49</f>
        <v>100</v>
      </c>
      <c r="E59" s="28" t="s">
        <v>11</v>
      </c>
      <c r="F59" s="29">
        <f>F11+F49</f>
        <v>2393708078</v>
      </c>
      <c r="G59" s="28"/>
      <c r="H59" s="27">
        <f>H11+H49</f>
        <v>100</v>
      </c>
      <c r="I59" s="30" t="s">
        <v>11</v>
      </c>
      <c r="K59" s="50"/>
      <c r="L59" s="51"/>
      <c r="O59" s="50"/>
      <c r="P59" s="51"/>
    </row>
    <row r="61" spans="1:16" x14ac:dyDescent="0.2">
      <c r="B61" s="55"/>
      <c r="F61" s="55"/>
    </row>
  </sheetData>
  <mergeCells count="5">
    <mergeCell ref="A1:I1"/>
    <mergeCell ref="A2:I2"/>
    <mergeCell ref="A4:I4"/>
    <mergeCell ref="A5:I5"/>
    <mergeCell ref="A6:I6"/>
  </mergeCells>
  <printOptions horizontalCentered="1"/>
  <pageMargins left="0.7" right="0.7" top="0.75" bottom="0.75" header="0.3" footer="0.3"/>
  <pageSetup scale="76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6C20-0F4F-43DA-8C5F-E4AE94B38632}">
  <dimension ref="A1:AE101"/>
  <sheetViews>
    <sheetView showGridLines="0" zoomScaleNormal="100" workbookViewId="0">
      <selection sqref="A1:I1"/>
    </sheetView>
  </sheetViews>
  <sheetFormatPr defaultRowHeight="12.75" x14ac:dyDescent="0.2"/>
  <cols>
    <col min="1" max="1" width="47.28515625" style="2" customWidth="1"/>
    <col min="2" max="2" width="14.7109375" style="2" customWidth="1"/>
    <col min="3" max="3" width="5.85546875" style="2" customWidth="1"/>
    <col min="4" max="4" width="7.7109375" style="2" customWidth="1"/>
    <col min="5" max="5" width="3.42578125" style="2" customWidth="1"/>
    <col min="6" max="6" width="16.7109375" style="2" customWidth="1"/>
    <col min="7" max="7" width="5.85546875" style="2" customWidth="1"/>
    <col min="8" max="8" width="7.7109375" style="2" customWidth="1"/>
    <col min="9" max="9" width="3.42578125" style="2" customWidth="1"/>
    <col min="10" max="29" width="9.140625" style="2"/>
    <col min="30" max="30" width="4.140625" style="2" customWidth="1"/>
    <col min="31" max="256" width="9.140625" style="2"/>
    <col min="257" max="257" width="47.28515625" style="2" customWidth="1"/>
    <col min="258" max="258" width="14.7109375" style="2" customWidth="1"/>
    <col min="259" max="259" width="5.85546875" style="2" customWidth="1"/>
    <col min="260" max="260" width="7.7109375" style="2" customWidth="1"/>
    <col min="261" max="261" width="3.42578125" style="2" customWidth="1"/>
    <col min="262" max="262" width="16.7109375" style="2" customWidth="1"/>
    <col min="263" max="263" width="5.85546875" style="2" customWidth="1"/>
    <col min="264" max="264" width="7.7109375" style="2" customWidth="1"/>
    <col min="265" max="265" width="3.42578125" style="2" customWidth="1"/>
    <col min="266" max="285" width="9.140625" style="2"/>
    <col min="286" max="286" width="4.140625" style="2" customWidth="1"/>
    <col min="287" max="512" width="9.140625" style="2"/>
    <col min="513" max="513" width="47.28515625" style="2" customWidth="1"/>
    <col min="514" max="514" width="14.7109375" style="2" customWidth="1"/>
    <col min="515" max="515" width="5.85546875" style="2" customWidth="1"/>
    <col min="516" max="516" width="7.7109375" style="2" customWidth="1"/>
    <col min="517" max="517" width="3.42578125" style="2" customWidth="1"/>
    <col min="518" max="518" width="16.7109375" style="2" customWidth="1"/>
    <col min="519" max="519" width="5.85546875" style="2" customWidth="1"/>
    <col min="520" max="520" width="7.7109375" style="2" customWidth="1"/>
    <col min="521" max="521" width="3.42578125" style="2" customWidth="1"/>
    <col min="522" max="541" width="9.140625" style="2"/>
    <col min="542" max="542" width="4.140625" style="2" customWidth="1"/>
    <col min="543" max="768" width="9.140625" style="2"/>
    <col min="769" max="769" width="47.28515625" style="2" customWidth="1"/>
    <col min="770" max="770" width="14.7109375" style="2" customWidth="1"/>
    <col min="771" max="771" width="5.85546875" style="2" customWidth="1"/>
    <col min="772" max="772" width="7.7109375" style="2" customWidth="1"/>
    <col min="773" max="773" width="3.42578125" style="2" customWidth="1"/>
    <col min="774" max="774" width="16.7109375" style="2" customWidth="1"/>
    <col min="775" max="775" width="5.85546875" style="2" customWidth="1"/>
    <col min="776" max="776" width="7.7109375" style="2" customWidth="1"/>
    <col min="777" max="777" width="3.42578125" style="2" customWidth="1"/>
    <col min="778" max="797" width="9.140625" style="2"/>
    <col min="798" max="798" width="4.140625" style="2" customWidth="1"/>
    <col min="799" max="1024" width="9.140625" style="2"/>
    <col min="1025" max="1025" width="47.28515625" style="2" customWidth="1"/>
    <col min="1026" max="1026" width="14.7109375" style="2" customWidth="1"/>
    <col min="1027" max="1027" width="5.85546875" style="2" customWidth="1"/>
    <col min="1028" max="1028" width="7.7109375" style="2" customWidth="1"/>
    <col min="1029" max="1029" width="3.42578125" style="2" customWidth="1"/>
    <col min="1030" max="1030" width="16.7109375" style="2" customWidth="1"/>
    <col min="1031" max="1031" width="5.85546875" style="2" customWidth="1"/>
    <col min="1032" max="1032" width="7.7109375" style="2" customWidth="1"/>
    <col min="1033" max="1033" width="3.42578125" style="2" customWidth="1"/>
    <col min="1034" max="1053" width="9.140625" style="2"/>
    <col min="1054" max="1054" width="4.140625" style="2" customWidth="1"/>
    <col min="1055" max="1280" width="9.140625" style="2"/>
    <col min="1281" max="1281" width="47.28515625" style="2" customWidth="1"/>
    <col min="1282" max="1282" width="14.7109375" style="2" customWidth="1"/>
    <col min="1283" max="1283" width="5.85546875" style="2" customWidth="1"/>
    <col min="1284" max="1284" width="7.7109375" style="2" customWidth="1"/>
    <col min="1285" max="1285" width="3.42578125" style="2" customWidth="1"/>
    <col min="1286" max="1286" width="16.7109375" style="2" customWidth="1"/>
    <col min="1287" max="1287" width="5.85546875" style="2" customWidth="1"/>
    <col min="1288" max="1288" width="7.7109375" style="2" customWidth="1"/>
    <col min="1289" max="1289" width="3.42578125" style="2" customWidth="1"/>
    <col min="1290" max="1309" width="9.140625" style="2"/>
    <col min="1310" max="1310" width="4.140625" style="2" customWidth="1"/>
    <col min="1311" max="1536" width="9.140625" style="2"/>
    <col min="1537" max="1537" width="47.28515625" style="2" customWidth="1"/>
    <col min="1538" max="1538" width="14.7109375" style="2" customWidth="1"/>
    <col min="1539" max="1539" width="5.85546875" style="2" customWidth="1"/>
    <col min="1540" max="1540" width="7.7109375" style="2" customWidth="1"/>
    <col min="1541" max="1541" width="3.42578125" style="2" customWidth="1"/>
    <col min="1542" max="1542" width="16.7109375" style="2" customWidth="1"/>
    <col min="1543" max="1543" width="5.85546875" style="2" customWidth="1"/>
    <col min="1544" max="1544" width="7.7109375" style="2" customWidth="1"/>
    <col min="1545" max="1545" width="3.42578125" style="2" customWidth="1"/>
    <col min="1546" max="1565" width="9.140625" style="2"/>
    <col min="1566" max="1566" width="4.140625" style="2" customWidth="1"/>
    <col min="1567" max="1792" width="9.140625" style="2"/>
    <col min="1793" max="1793" width="47.28515625" style="2" customWidth="1"/>
    <col min="1794" max="1794" width="14.7109375" style="2" customWidth="1"/>
    <col min="1795" max="1795" width="5.85546875" style="2" customWidth="1"/>
    <col min="1796" max="1796" width="7.7109375" style="2" customWidth="1"/>
    <col min="1797" max="1797" width="3.42578125" style="2" customWidth="1"/>
    <col min="1798" max="1798" width="16.7109375" style="2" customWidth="1"/>
    <col min="1799" max="1799" width="5.85546875" style="2" customWidth="1"/>
    <col min="1800" max="1800" width="7.7109375" style="2" customWidth="1"/>
    <col min="1801" max="1801" width="3.42578125" style="2" customWidth="1"/>
    <col min="1802" max="1821" width="9.140625" style="2"/>
    <col min="1822" max="1822" width="4.140625" style="2" customWidth="1"/>
    <col min="1823" max="2048" width="9.140625" style="2"/>
    <col min="2049" max="2049" width="47.28515625" style="2" customWidth="1"/>
    <col min="2050" max="2050" width="14.7109375" style="2" customWidth="1"/>
    <col min="2051" max="2051" width="5.85546875" style="2" customWidth="1"/>
    <col min="2052" max="2052" width="7.7109375" style="2" customWidth="1"/>
    <col min="2053" max="2053" width="3.42578125" style="2" customWidth="1"/>
    <col min="2054" max="2054" width="16.7109375" style="2" customWidth="1"/>
    <col min="2055" max="2055" width="5.85546875" style="2" customWidth="1"/>
    <col min="2056" max="2056" width="7.7109375" style="2" customWidth="1"/>
    <col min="2057" max="2057" width="3.42578125" style="2" customWidth="1"/>
    <col min="2058" max="2077" width="9.140625" style="2"/>
    <col min="2078" max="2078" width="4.140625" style="2" customWidth="1"/>
    <col min="2079" max="2304" width="9.140625" style="2"/>
    <col min="2305" max="2305" width="47.28515625" style="2" customWidth="1"/>
    <col min="2306" max="2306" width="14.7109375" style="2" customWidth="1"/>
    <col min="2307" max="2307" width="5.85546875" style="2" customWidth="1"/>
    <col min="2308" max="2308" width="7.7109375" style="2" customWidth="1"/>
    <col min="2309" max="2309" width="3.42578125" style="2" customWidth="1"/>
    <col min="2310" max="2310" width="16.7109375" style="2" customWidth="1"/>
    <col min="2311" max="2311" width="5.85546875" style="2" customWidth="1"/>
    <col min="2312" max="2312" width="7.7109375" style="2" customWidth="1"/>
    <col min="2313" max="2313" width="3.42578125" style="2" customWidth="1"/>
    <col min="2314" max="2333" width="9.140625" style="2"/>
    <col min="2334" max="2334" width="4.140625" style="2" customWidth="1"/>
    <col min="2335" max="2560" width="9.140625" style="2"/>
    <col min="2561" max="2561" width="47.28515625" style="2" customWidth="1"/>
    <col min="2562" max="2562" width="14.7109375" style="2" customWidth="1"/>
    <col min="2563" max="2563" width="5.85546875" style="2" customWidth="1"/>
    <col min="2564" max="2564" width="7.7109375" style="2" customWidth="1"/>
    <col min="2565" max="2565" width="3.42578125" style="2" customWidth="1"/>
    <col min="2566" max="2566" width="16.7109375" style="2" customWidth="1"/>
    <col min="2567" max="2567" width="5.85546875" style="2" customWidth="1"/>
    <col min="2568" max="2568" width="7.7109375" style="2" customWidth="1"/>
    <col min="2569" max="2569" width="3.42578125" style="2" customWidth="1"/>
    <col min="2570" max="2589" width="9.140625" style="2"/>
    <col min="2590" max="2590" width="4.140625" style="2" customWidth="1"/>
    <col min="2591" max="2816" width="9.140625" style="2"/>
    <col min="2817" max="2817" width="47.28515625" style="2" customWidth="1"/>
    <col min="2818" max="2818" width="14.7109375" style="2" customWidth="1"/>
    <col min="2819" max="2819" width="5.85546875" style="2" customWidth="1"/>
    <col min="2820" max="2820" width="7.7109375" style="2" customWidth="1"/>
    <col min="2821" max="2821" width="3.42578125" style="2" customWidth="1"/>
    <col min="2822" max="2822" width="16.7109375" style="2" customWidth="1"/>
    <col min="2823" max="2823" width="5.85546875" style="2" customWidth="1"/>
    <col min="2824" max="2824" width="7.7109375" style="2" customWidth="1"/>
    <col min="2825" max="2825" width="3.42578125" style="2" customWidth="1"/>
    <col min="2826" max="2845" width="9.140625" style="2"/>
    <col min="2846" max="2846" width="4.140625" style="2" customWidth="1"/>
    <col min="2847" max="3072" width="9.140625" style="2"/>
    <col min="3073" max="3073" width="47.28515625" style="2" customWidth="1"/>
    <col min="3074" max="3074" width="14.7109375" style="2" customWidth="1"/>
    <col min="3075" max="3075" width="5.85546875" style="2" customWidth="1"/>
    <col min="3076" max="3076" width="7.7109375" style="2" customWidth="1"/>
    <col min="3077" max="3077" width="3.42578125" style="2" customWidth="1"/>
    <col min="3078" max="3078" width="16.7109375" style="2" customWidth="1"/>
    <col min="3079" max="3079" width="5.85546875" style="2" customWidth="1"/>
    <col min="3080" max="3080" width="7.7109375" style="2" customWidth="1"/>
    <col min="3081" max="3081" width="3.42578125" style="2" customWidth="1"/>
    <col min="3082" max="3101" width="9.140625" style="2"/>
    <col min="3102" max="3102" width="4.140625" style="2" customWidth="1"/>
    <col min="3103" max="3328" width="9.140625" style="2"/>
    <col min="3329" max="3329" width="47.28515625" style="2" customWidth="1"/>
    <col min="3330" max="3330" width="14.7109375" style="2" customWidth="1"/>
    <col min="3331" max="3331" width="5.85546875" style="2" customWidth="1"/>
    <col min="3332" max="3332" width="7.7109375" style="2" customWidth="1"/>
    <col min="3333" max="3333" width="3.42578125" style="2" customWidth="1"/>
    <col min="3334" max="3334" width="16.7109375" style="2" customWidth="1"/>
    <col min="3335" max="3335" width="5.85546875" style="2" customWidth="1"/>
    <col min="3336" max="3336" width="7.7109375" style="2" customWidth="1"/>
    <col min="3337" max="3337" width="3.42578125" style="2" customWidth="1"/>
    <col min="3338" max="3357" width="9.140625" style="2"/>
    <col min="3358" max="3358" width="4.140625" style="2" customWidth="1"/>
    <col min="3359" max="3584" width="9.140625" style="2"/>
    <col min="3585" max="3585" width="47.28515625" style="2" customWidth="1"/>
    <col min="3586" max="3586" width="14.7109375" style="2" customWidth="1"/>
    <col min="3587" max="3587" width="5.85546875" style="2" customWidth="1"/>
    <col min="3588" max="3588" width="7.7109375" style="2" customWidth="1"/>
    <col min="3589" max="3589" width="3.42578125" style="2" customWidth="1"/>
    <col min="3590" max="3590" width="16.7109375" style="2" customWidth="1"/>
    <col min="3591" max="3591" width="5.85546875" style="2" customWidth="1"/>
    <col min="3592" max="3592" width="7.7109375" style="2" customWidth="1"/>
    <col min="3593" max="3593" width="3.42578125" style="2" customWidth="1"/>
    <col min="3594" max="3613" width="9.140625" style="2"/>
    <col min="3614" max="3614" width="4.140625" style="2" customWidth="1"/>
    <col min="3615" max="3840" width="9.140625" style="2"/>
    <col min="3841" max="3841" width="47.28515625" style="2" customWidth="1"/>
    <col min="3842" max="3842" width="14.7109375" style="2" customWidth="1"/>
    <col min="3843" max="3843" width="5.85546875" style="2" customWidth="1"/>
    <col min="3844" max="3844" width="7.7109375" style="2" customWidth="1"/>
    <col min="3845" max="3845" width="3.42578125" style="2" customWidth="1"/>
    <col min="3846" max="3846" width="16.7109375" style="2" customWidth="1"/>
    <col min="3847" max="3847" width="5.85546875" style="2" customWidth="1"/>
    <col min="3848" max="3848" width="7.7109375" style="2" customWidth="1"/>
    <col min="3849" max="3849" width="3.42578125" style="2" customWidth="1"/>
    <col min="3850" max="3869" width="9.140625" style="2"/>
    <col min="3870" max="3870" width="4.140625" style="2" customWidth="1"/>
    <col min="3871" max="4096" width="9.140625" style="2"/>
    <col min="4097" max="4097" width="47.28515625" style="2" customWidth="1"/>
    <col min="4098" max="4098" width="14.7109375" style="2" customWidth="1"/>
    <col min="4099" max="4099" width="5.85546875" style="2" customWidth="1"/>
    <col min="4100" max="4100" width="7.7109375" style="2" customWidth="1"/>
    <col min="4101" max="4101" width="3.42578125" style="2" customWidth="1"/>
    <col min="4102" max="4102" width="16.7109375" style="2" customWidth="1"/>
    <col min="4103" max="4103" width="5.85546875" style="2" customWidth="1"/>
    <col min="4104" max="4104" width="7.7109375" style="2" customWidth="1"/>
    <col min="4105" max="4105" width="3.42578125" style="2" customWidth="1"/>
    <col min="4106" max="4125" width="9.140625" style="2"/>
    <col min="4126" max="4126" width="4.140625" style="2" customWidth="1"/>
    <col min="4127" max="4352" width="9.140625" style="2"/>
    <col min="4353" max="4353" width="47.28515625" style="2" customWidth="1"/>
    <col min="4354" max="4354" width="14.7109375" style="2" customWidth="1"/>
    <col min="4355" max="4355" width="5.85546875" style="2" customWidth="1"/>
    <col min="4356" max="4356" width="7.7109375" style="2" customWidth="1"/>
    <col min="4357" max="4357" width="3.42578125" style="2" customWidth="1"/>
    <col min="4358" max="4358" width="16.7109375" style="2" customWidth="1"/>
    <col min="4359" max="4359" width="5.85546875" style="2" customWidth="1"/>
    <col min="4360" max="4360" width="7.7109375" style="2" customWidth="1"/>
    <col min="4361" max="4361" width="3.42578125" style="2" customWidth="1"/>
    <col min="4362" max="4381" width="9.140625" style="2"/>
    <col min="4382" max="4382" width="4.140625" style="2" customWidth="1"/>
    <col min="4383" max="4608" width="9.140625" style="2"/>
    <col min="4609" max="4609" width="47.28515625" style="2" customWidth="1"/>
    <col min="4610" max="4610" width="14.7109375" style="2" customWidth="1"/>
    <col min="4611" max="4611" width="5.85546875" style="2" customWidth="1"/>
    <col min="4612" max="4612" width="7.7109375" style="2" customWidth="1"/>
    <col min="4613" max="4613" width="3.42578125" style="2" customWidth="1"/>
    <col min="4614" max="4614" width="16.7109375" style="2" customWidth="1"/>
    <col min="4615" max="4615" width="5.85546875" style="2" customWidth="1"/>
    <col min="4616" max="4616" width="7.7109375" style="2" customWidth="1"/>
    <col min="4617" max="4617" width="3.42578125" style="2" customWidth="1"/>
    <col min="4618" max="4637" width="9.140625" style="2"/>
    <col min="4638" max="4638" width="4.140625" style="2" customWidth="1"/>
    <col min="4639" max="4864" width="9.140625" style="2"/>
    <col min="4865" max="4865" width="47.28515625" style="2" customWidth="1"/>
    <col min="4866" max="4866" width="14.7109375" style="2" customWidth="1"/>
    <col min="4867" max="4867" width="5.85546875" style="2" customWidth="1"/>
    <col min="4868" max="4868" width="7.7109375" style="2" customWidth="1"/>
    <col min="4869" max="4869" width="3.42578125" style="2" customWidth="1"/>
    <col min="4870" max="4870" width="16.7109375" style="2" customWidth="1"/>
    <col min="4871" max="4871" width="5.85546875" style="2" customWidth="1"/>
    <col min="4872" max="4872" width="7.7109375" style="2" customWidth="1"/>
    <col min="4873" max="4873" width="3.42578125" style="2" customWidth="1"/>
    <col min="4874" max="4893" width="9.140625" style="2"/>
    <col min="4894" max="4894" width="4.140625" style="2" customWidth="1"/>
    <col min="4895" max="5120" width="9.140625" style="2"/>
    <col min="5121" max="5121" width="47.28515625" style="2" customWidth="1"/>
    <col min="5122" max="5122" width="14.7109375" style="2" customWidth="1"/>
    <col min="5123" max="5123" width="5.85546875" style="2" customWidth="1"/>
    <col min="5124" max="5124" width="7.7109375" style="2" customWidth="1"/>
    <col min="5125" max="5125" width="3.42578125" style="2" customWidth="1"/>
    <col min="5126" max="5126" width="16.7109375" style="2" customWidth="1"/>
    <col min="5127" max="5127" width="5.85546875" style="2" customWidth="1"/>
    <col min="5128" max="5128" width="7.7109375" style="2" customWidth="1"/>
    <col min="5129" max="5129" width="3.42578125" style="2" customWidth="1"/>
    <col min="5130" max="5149" width="9.140625" style="2"/>
    <col min="5150" max="5150" width="4.140625" style="2" customWidth="1"/>
    <col min="5151" max="5376" width="9.140625" style="2"/>
    <col min="5377" max="5377" width="47.28515625" style="2" customWidth="1"/>
    <col min="5378" max="5378" width="14.7109375" style="2" customWidth="1"/>
    <col min="5379" max="5379" width="5.85546875" style="2" customWidth="1"/>
    <col min="5380" max="5380" width="7.7109375" style="2" customWidth="1"/>
    <col min="5381" max="5381" width="3.42578125" style="2" customWidth="1"/>
    <col min="5382" max="5382" width="16.7109375" style="2" customWidth="1"/>
    <col min="5383" max="5383" width="5.85546875" style="2" customWidth="1"/>
    <col min="5384" max="5384" width="7.7109375" style="2" customWidth="1"/>
    <col min="5385" max="5385" width="3.42578125" style="2" customWidth="1"/>
    <col min="5386" max="5405" width="9.140625" style="2"/>
    <col min="5406" max="5406" width="4.140625" style="2" customWidth="1"/>
    <col min="5407" max="5632" width="9.140625" style="2"/>
    <col min="5633" max="5633" width="47.28515625" style="2" customWidth="1"/>
    <col min="5634" max="5634" width="14.7109375" style="2" customWidth="1"/>
    <col min="5635" max="5635" width="5.85546875" style="2" customWidth="1"/>
    <col min="5636" max="5636" width="7.7109375" style="2" customWidth="1"/>
    <col min="5637" max="5637" width="3.42578125" style="2" customWidth="1"/>
    <col min="5638" max="5638" width="16.7109375" style="2" customWidth="1"/>
    <col min="5639" max="5639" width="5.85546875" style="2" customWidth="1"/>
    <col min="5640" max="5640" width="7.7109375" style="2" customWidth="1"/>
    <col min="5641" max="5641" width="3.42578125" style="2" customWidth="1"/>
    <col min="5642" max="5661" width="9.140625" style="2"/>
    <col min="5662" max="5662" width="4.140625" style="2" customWidth="1"/>
    <col min="5663" max="5888" width="9.140625" style="2"/>
    <col min="5889" max="5889" width="47.28515625" style="2" customWidth="1"/>
    <col min="5890" max="5890" width="14.7109375" style="2" customWidth="1"/>
    <col min="5891" max="5891" width="5.85546875" style="2" customWidth="1"/>
    <col min="5892" max="5892" width="7.7109375" style="2" customWidth="1"/>
    <col min="5893" max="5893" width="3.42578125" style="2" customWidth="1"/>
    <col min="5894" max="5894" width="16.7109375" style="2" customWidth="1"/>
    <col min="5895" max="5895" width="5.85546875" style="2" customWidth="1"/>
    <col min="5896" max="5896" width="7.7109375" style="2" customWidth="1"/>
    <col min="5897" max="5897" width="3.42578125" style="2" customWidth="1"/>
    <col min="5898" max="5917" width="9.140625" style="2"/>
    <col min="5918" max="5918" width="4.140625" style="2" customWidth="1"/>
    <col min="5919" max="6144" width="9.140625" style="2"/>
    <col min="6145" max="6145" width="47.28515625" style="2" customWidth="1"/>
    <col min="6146" max="6146" width="14.7109375" style="2" customWidth="1"/>
    <col min="6147" max="6147" width="5.85546875" style="2" customWidth="1"/>
    <col min="6148" max="6148" width="7.7109375" style="2" customWidth="1"/>
    <col min="6149" max="6149" width="3.42578125" style="2" customWidth="1"/>
    <col min="6150" max="6150" width="16.7109375" style="2" customWidth="1"/>
    <col min="6151" max="6151" width="5.85546875" style="2" customWidth="1"/>
    <col min="6152" max="6152" width="7.7109375" style="2" customWidth="1"/>
    <col min="6153" max="6153" width="3.42578125" style="2" customWidth="1"/>
    <col min="6154" max="6173" width="9.140625" style="2"/>
    <col min="6174" max="6174" width="4.140625" style="2" customWidth="1"/>
    <col min="6175" max="6400" width="9.140625" style="2"/>
    <col min="6401" max="6401" width="47.28515625" style="2" customWidth="1"/>
    <col min="6402" max="6402" width="14.7109375" style="2" customWidth="1"/>
    <col min="6403" max="6403" width="5.85546875" style="2" customWidth="1"/>
    <col min="6404" max="6404" width="7.7109375" style="2" customWidth="1"/>
    <col min="6405" max="6405" width="3.42578125" style="2" customWidth="1"/>
    <col min="6406" max="6406" width="16.7109375" style="2" customWidth="1"/>
    <col min="6407" max="6407" width="5.85546875" style="2" customWidth="1"/>
    <col min="6408" max="6408" width="7.7109375" style="2" customWidth="1"/>
    <col min="6409" max="6409" width="3.42578125" style="2" customWidth="1"/>
    <col min="6410" max="6429" width="9.140625" style="2"/>
    <col min="6430" max="6430" width="4.140625" style="2" customWidth="1"/>
    <col min="6431" max="6656" width="9.140625" style="2"/>
    <col min="6657" max="6657" width="47.28515625" style="2" customWidth="1"/>
    <col min="6658" max="6658" width="14.7109375" style="2" customWidth="1"/>
    <col min="6659" max="6659" width="5.85546875" style="2" customWidth="1"/>
    <col min="6660" max="6660" width="7.7109375" style="2" customWidth="1"/>
    <col min="6661" max="6661" width="3.42578125" style="2" customWidth="1"/>
    <col min="6662" max="6662" width="16.7109375" style="2" customWidth="1"/>
    <col min="6663" max="6663" width="5.85546875" style="2" customWidth="1"/>
    <col min="6664" max="6664" width="7.7109375" style="2" customWidth="1"/>
    <col min="6665" max="6665" width="3.42578125" style="2" customWidth="1"/>
    <col min="6666" max="6685" width="9.140625" style="2"/>
    <col min="6686" max="6686" width="4.140625" style="2" customWidth="1"/>
    <col min="6687" max="6912" width="9.140625" style="2"/>
    <col min="6913" max="6913" width="47.28515625" style="2" customWidth="1"/>
    <col min="6914" max="6914" width="14.7109375" style="2" customWidth="1"/>
    <col min="6915" max="6915" width="5.85546875" style="2" customWidth="1"/>
    <col min="6916" max="6916" width="7.7109375" style="2" customWidth="1"/>
    <col min="6917" max="6917" width="3.42578125" style="2" customWidth="1"/>
    <col min="6918" max="6918" width="16.7109375" style="2" customWidth="1"/>
    <col min="6919" max="6919" width="5.85546875" style="2" customWidth="1"/>
    <col min="6920" max="6920" width="7.7109375" style="2" customWidth="1"/>
    <col min="6921" max="6921" width="3.42578125" style="2" customWidth="1"/>
    <col min="6922" max="6941" width="9.140625" style="2"/>
    <col min="6942" max="6942" width="4.140625" style="2" customWidth="1"/>
    <col min="6943" max="7168" width="9.140625" style="2"/>
    <col min="7169" max="7169" width="47.28515625" style="2" customWidth="1"/>
    <col min="7170" max="7170" width="14.7109375" style="2" customWidth="1"/>
    <col min="7171" max="7171" width="5.85546875" style="2" customWidth="1"/>
    <col min="7172" max="7172" width="7.7109375" style="2" customWidth="1"/>
    <col min="7173" max="7173" width="3.42578125" style="2" customWidth="1"/>
    <col min="7174" max="7174" width="16.7109375" style="2" customWidth="1"/>
    <col min="7175" max="7175" width="5.85546875" style="2" customWidth="1"/>
    <col min="7176" max="7176" width="7.7109375" style="2" customWidth="1"/>
    <col min="7177" max="7177" width="3.42578125" style="2" customWidth="1"/>
    <col min="7178" max="7197" width="9.140625" style="2"/>
    <col min="7198" max="7198" width="4.140625" style="2" customWidth="1"/>
    <col min="7199" max="7424" width="9.140625" style="2"/>
    <col min="7425" max="7425" width="47.28515625" style="2" customWidth="1"/>
    <col min="7426" max="7426" width="14.7109375" style="2" customWidth="1"/>
    <col min="7427" max="7427" width="5.85546875" style="2" customWidth="1"/>
    <col min="7428" max="7428" width="7.7109375" style="2" customWidth="1"/>
    <col min="7429" max="7429" width="3.42578125" style="2" customWidth="1"/>
    <col min="7430" max="7430" width="16.7109375" style="2" customWidth="1"/>
    <col min="7431" max="7431" width="5.85546875" style="2" customWidth="1"/>
    <col min="7432" max="7432" width="7.7109375" style="2" customWidth="1"/>
    <col min="7433" max="7433" width="3.42578125" style="2" customWidth="1"/>
    <col min="7434" max="7453" width="9.140625" style="2"/>
    <col min="7454" max="7454" width="4.140625" style="2" customWidth="1"/>
    <col min="7455" max="7680" width="9.140625" style="2"/>
    <col min="7681" max="7681" width="47.28515625" style="2" customWidth="1"/>
    <col min="7682" max="7682" width="14.7109375" style="2" customWidth="1"/>
    <col min="7683" max="7683" width="5.85546875" style="2" customWidth="1"/>
    <col min="7684" max="7684" width="7.7109375" style="2" customWidth="1"/>
    <col min="7685" max="7685" width="3.42578125" style="2" customWidth="1"/>
    <col min="7686" max="7686" width="16.7109375" style="2" customWidth="1"/>
    <col min="7687" max="7687" width="5.85546875" style="2" customWidth="1"/>
    <col min="7688" max="7688" width="7.7109375" style="2" customWidth="1"/>
    <col min="7689" max="7689" width="3.42578125" style="2" customWidth="1"/>
    <col min="7690" max="7709" width="9.140625" style="2"/>
    <col min="7710" max="7710" width="4.140625" style="2" customWidth="1"/>
    <col min="7711" max="7936" width="9.140625" style="2"/>
    <col min="7937" max="7937" width="47.28515625" style="2" customWidth="1"/>
    <col min="7938" max="7938" width="14.7109375" style="2" customWidth="1"/>
    <col min="7939" max="7939" width="5.85546875" style="2" customWidth="1"/>
    <col min="7940" max="7940" width="7.7109375" style="2" customWidth="1"/>
    <col min="7941" max="7941" width="3.42578125" style="2" customWidth="1"/>
    <col min="7942" max="7942" width="16.7109375" style="2" customWidth="1"/>
    <col min="7943" max="7943" width="5.85546875" style="2" customWidth="1"/>
    <col min="7944" max="7944" width="7.7109375" style="2" customWidth="1"/>
    <col min="7945" max="7945" width="3.42578125" style="2" customWidth="1"/>
    <col min="7946" max="7965" width="9.140625" style="2"/>
    <col min="7966" max="7966" width="4.140625" style="2" customWidth="1"/>
    <col min="7967" max="8192" width="9.140625" style="2"/>
    <col min="8193" max="8193" width="47.28515625" style="2" customWidth="1"/>
    <col min="8194" max="8194" width="14.7109375" style="2" customWidth="1"/>
    <col min="8195" max="8195" width="5.85546875" style="2" customWidth="1"/>
    <col min="8196" max="8196" width="7.7109375" style="2" customWidth="1"/>
    <col min="8197" max="8197" width="3.42578125" style="2" customWidth="1"/>
    <col min="8198" max="8198" width="16.7109375" style="2" customWidth="1"/>
    <col min="8199" max="8199" width="5.85546875" style="2" customWidth="1"/>
    <col min="8200" max="8200" width="7.7109375" style="2" customWidth="1"/>
    <col min="8201" max="8201" width="3.42578125" style="2" customWidth="1"/>
    <col min="8202" max="8221" width="9.140625" style="2"/>
    <col min="8222" max="8222" width="4.140625" style="2" customWidth="1"/>
    <col min="8223" max="8448" width="9.140625" style="2"/>
    <col min="8449" max="8449" width="47.28515625" style="2" customWidth="1"/>
    <col min="8450" max="8450" width="14.7109375" style="2" customWidth="1"/>
    <col min="8451" max="8451" width="5.85546875" style="2" customWidth="1"/>
    <col min="8452" max="8452" width="7.7109375" style="2" customWidth="1"/>
    <col min="8453" max="8453" width="3.42578125" style="2" customWidth="1"/>
    <col min="8454" max="8454" width="16.7109375" style="2" customWidth="1"/>
    <col min="8455" max="8455" width="5.85546875" style="2" customWidth="1"/>
    <col min="8456" max="8456" width="7.7109375" style="2" customWidth="1"/>
    <col min="8457" max="8457" width="3.42578125" style="2" customWidth="1"/>
    <col min="8458" max="8477" width="9.140625" style="2"/>
    <col min="8478" max="8478" width="4.140625" style="2" customWidth="1"/>
    <col min="8479" max="8704" width="9.140625" style="2"/>
    <col min="8705" max="8705" width="47.28515625" style="2" customWidth="1"/>
    <col min="8706" max="8706" width="14.7109375" style="2" customWidth="1"/>
    <col min="8707" max="8707" width="5.85546875" style="2" customWidth="1"/>
    <col min="8708" max="8708" width="7.7109375" style="2" customWidth="1"/>
    <col min="8709" max="8709" width="3.42578125" style="2" customWidth="1"/>
    <col min="8710" max="8710" width="16.7109375" style="2" customWidth="1"/>
    <col min="8711" max="8711" width="5.85546875" style="2" customWidth="1"/>
    <col min="8712" max="8712" width="7.7109375" style="2" customWidth="1"/>
    <col min="8713" max="8713" width="3.42578125" style="2" customWidth="1"/>
    <col min="8714" max="8733" width="9.140625" style="2"/>
    <col min="8734" max="8734" width="4.140625" style="2" customWidth="1"/>
    <col min="8735" max="8960" width="9.140625" style="2"/>
    <col min="8961" max="8961" width="47.28515625" style="2" customWidth="1"/>
    <col min="8962" max="8962" width="14.7109375" style="2" customWidth="1"/>
    <col min="8963" max="8963" width="5.85546875" style="2" customWidth="1"/>
    <col min="8964" max="8964" width="7.7109375" style="2" customWidth="1"/>
    <col min="8965" max="8965" width="3.42578125" style="2" customWidth="1"/>
    <col min="8966" max="8966" width="16.7109375" style="2" customWidth="1"/>
    <col min="8967" max="8967" width="5.85546875" style="2" customWidth="1"/>
    <col min="8968" max="8968" width="7.7109375" style="2" customWidth="1"/>
    <col min="8969" max="8969" width="3.42578125" style="2" customWidth="1"/>
    <col min="8970" max="8989" width="9.140625" style="2"/>
    <col min="8990" max="8990" width="4.140625" style="2" customWidth="1"/>
    <col min="8991" max="9216" width="9.140625" style="2"/>
    <col min="9217" max="9217" width="47.28515625" style="2" customWidth="1"/>
    <col min="9218" max="9218" width="14.7109375" style="2" customWidth="1"/>
    <col min="9219" max="9219" width="5.85546875" style="2" customWidth="1"/>
    <col min="9220" max="9220" width="7.7109375" style="2" customWidth="1"/>
    <col min="9221" max="9221" width="3.42578125" style="2" customWidth="1"/>
    <col min="9222" max="9222" width="16.7109375" style="2" customWidth="1"/>
    <col min="9223" max="9223" width="5.85546875" style="2" customWidth="1"/>
    <col min="9224" max="9224" width="7.7109375" style="2" customWidth="1"/>
    <col min="9225" max="9225" width="3.42578125" style="2" customWidth="1"/>
    <col min="9226" max="9245" width="9.140625" style="2"/>
    <col min="9246" max="9246" width="4.140625" style="2" customWidth="1"/>
    <col min="9247" max="9472" width="9.140625" style="2"/>
    <col min="9473" max="9473" width="47.28515625" style="2" customWidth="1"/>
    <col min="9474" max="9474" width="14.7109375" style="2" customWidth="1"/>
    <col min="9475" max="9475" width="5.85546875" style="2" customWidth="1"/>
    <col min="9476" max="9476" width="7.7109375" style="2" customWidth="1"/>
    <col min="9477" max="9477" width="3.42578125" style="2" customWidth="1"/>
    <col min="9478" max="9478" width="16.7109375" style="2" customWidth="1"/>
    <col min="9479" max="9479" width="5.85546875" style="2" customWidth="1"/>
    <col min="9480" max="9480" width="7.7109375" style="2" customWidth="1"/>
    <col min="9481" max="9481" width="3.42578125" style="2" customWidth="1"/>
    <col min="9482" max="9501" width="9.140625" style="2"/>
    <col min="9502" max="9502" width="4.140625" style="2" customWidth="1"/>
    <col min="9503" max="9728" width="9.140625" style="2"/>
    <col min="9729" max="9729" width="47.28515625" style="2" customWidth="1"/>
    <col min="9730" max="9730" width="14.7109375" style="2" customWidth="1"/>
    <col min="9731" max="9731" width="5.85546875" style="2" customWidth="1"/>
    <col min="9732" max="9732" width="7.7109375" style="2" customWidth="1"/>
    <col min="9733" max="9733" width="3.42578125" style="2" customWidth="1"/>
    <col min="9734" max="9734" width="16.7109375" style="2" customWidth="1"/>
    <col min="9735" max="9735" width="5.85546875" style="2" customWidth="1"/>
    <col min="9736" max="9736" width="7.7109375" style="2" customWidth="1"/>
    <col min="9737" max="9737" width="3.42578125" style="2" customWidth="1"/>
    <col min="9738" max="9757" width="9.140625" style="2"/>
    <col min="9758" max="9758" width="4.140625" style="2" customWidth="1"/>
    <col min="9759" max="9984" width="9.140625" style="2"/>
    <col min="9985" max="9985" width="47.28515625" style="2" customWidth="1"/>
    <col min="9986" max="9986" width="14.7109375" style="2" customWidth="1"/>
    <col min="9987" max="9987" width="5.85546875" style="2" customWidth="1"/>
    <col min="9988" max="9988" width="7.7109375" style="2" customWidth="1"/>
    <col min="9989" max="9989" width="3.42578125" style="2" customWidth="1"/>
    <col min="9990" max="9990" width="16.7109375" style="2" customWidth="1"/>
    <col min="9991" max="9991" width="5.85546875" style="2" customWidth="1"/>
    <col min="9992" max="9992" width="7.7109375" style="2" customWidth="1"/>
    <col min="9993" max="9993" width="3.42578125" style="2" customWidth="1"/>
    <col min="9994" max="10013" width="9.140625" style="2"/>
    <col min="10014" max="10014" width="4.140625" style="2" customWidth="1"/>
    <col min="10015" max="10240" width="9.140625" style="2"/>
    <col min="10241" max="10241" width="47.28515625" style="2" customWidth="1"/>
    <col min="10242" max="10242" width="14.7109375" style="2" customWidth="1"/>
    <col min="10243" max="10243" width="5.85546875" style="2" customWidth="1"/>
    <col min="10244" max="10244" width="7.7109375" style="2" customWidth="1"/>
    <col min="10245" max="10245" width="3.42578125" style="2" customWidth="1"/>
    <col min="10246" max="10246" width="16.7109375" style="2" customWidth="1"/>
    <col min="10247" max="10247" width="5.85546875" style="2" customWidth="1"/>
    <col min="10248" max="10248" width="7.7109375" style="2" customWidth="1"/>
    <col min="10249" max="10249" width="3.42578125" style="2" customWidth="1"/>
    <col min="10250" max="10269" width="9.140625" style="2"/>
    <col min="10270" max="10270" width="4.140625" style="2" customWidth="1"/>
    <col min="10271" max="10496" width="9.140625" style="2"/>
    <col min="10497" max="10497" width="47.28515625" style="2" customWidth="1"/>
    <col min="10498" max="10498" width="14.7109375" style="2" customWidth="1"/>
    <col min="10499" max="10499" width="5.85546875" style="2" customWidth="1"/>
    <col min="10500" max="10500" width="7.7109375" style="2" customWidth="1"/>
    <col min="10501" max="10501" width="3.42578125" style="2" customWidth="1"/>
    <col min="10502" max="10502" width="16.7109375" style="2" customWidth="1"/>
    <col min="10503" max="10503" width="5.85546875" style="2" customWidth="1"/>
    <col min="10504" max="10504" width="7.7109375" style="2" customWidth="1"/>
    <col min="10505" max="10505" width="3.42578125" style="2" customWidth="1"/>
    <col min="10506" max="10525" width="9.140625" style="2"/>
    <col min="10526" max="10526" width="4.140625" style="2" customWidth="1"/>
    <col min="10527" max="10752" width="9.140625" style="2"/>
    <col min="10753" max="10753" width="47.28515625" style="2" customWidth="1"/>
    <col min="10754" max="10754" width="14.7109375" style="2" customWidth="1"/>
    <col min="10755" max="10755" width="5.85546875" style="2" customWidth="1"/>
    <col min="10756" max="10756" width="7.7109375" style="2" customWidth="1"/>
    <col min="10757" max="10757" width="3.42578125" style="2" customWidth="1"/>
    <col min="10758" max="10758" width="16.7109375" style="2" customWidth="1"/>
    <col min="10759" max="10759" width="5.85546875" style="2" customWidth="1"/>
    <col min="10760" max="10760" width="7.7109375" style="2" customWidth="1"/>
    <col min="10761" max="10761" width="3.42578125" style="2" customWidth="1"/>
    <col min="10762" max="10781" width="9.140625" style="2"/>
    <col min="10782" max="10782" width="4.140625" style="2" customWidth="1"/>
    <col min="10783" max="11008" width="9.140625" style="2"/>
    <col min="11009" max="11009" width="47.28515625" style="2" customWidth="1"/>
    <col min="11010" max="11010" width="14.7109375" style="2" customWidth="1"/>
    <col min="11011" max="11011" width="5.85546875" style="2" customWidth="1"/>
    <col min="11012" max="11012" width="7.7109375" style="2" customWidth="1"/>
    <col min="11013" max="11013" width="3.42578125" style="2" customWidth="1"/>
    <col min="11014" max="11014" width="16.7109375" style="2" customWidth="1"/>
    <col min="11015" max="11015" width="5.85546875" style="2" customWidth="1"/>
    <col min="11016" max="11016" width="7.7109375" style="2" customWidth="1"/>
    <col min="11017" max="11017" width="3.42578125" style="2" customWidth="1"/>
    <col min="11018" max="11037" width="9.140625" style="2"/>
    <col min="11038" max="11038" width="4.140625" style="2" customWidth="1"/>
    <col min="11039" max="11264" width="9.140625" style="2"/>
    <col min="11265" max="11265" width="47.28515625" style="2" customWidth="1"/>
    <col min="11266" max="11266" width="14.7109375" style="2" customWidth="1"/>
    <col min="11267" max="11267" width="5.85546875" style="2" customWidth="1"/>
    <col min="11268" max="11268" width="7.7109375" style="2" customWidth="1"/>
    <col min="11269" max="11269" width="3.42578125" style="2" customWidth="1"/>
    <col min="11270" max="11270" width="16.7109375" style="2" customWidth="1"/>
    <col min="11271" max="11271" width="5.85546875" style="2" customWidth="1"/>
    <col min="11272" max="11272" width="7.7109375" style="2" customWidth="1"/>
    <col min="11273" max="11273" width="3.42578125" style="2" customWidth="1"/>
    <col min="11274" max="11293" width="9.140625" style="2"/>
    <col min="11294" max="11294" width="4.140625" style="2" customWidth="1"/>
    <col min="11295" max="11520" width="9.140625" style="2"/>
    <col min="11521" max="11521" width="47.28515625" style="2" customWidth="1"/>
    <col min="11522" max="11522" width="14.7109375" style="2" customWidth="1"/>
    <col min="11523" max="11523" width="5.85546875" style="2" customWidth="1"/>
    <col min="11524" max="11524" width="7.7109375" style="2" customWidth="1"/>
    <col min="11525" max="11525" width="3.42578125" style="2" customWidth="1"/>
    <col min="11526" max="11526" width="16.7109375" style="2" customWidth="1"/>
    <col min="11527" max="11527" width="5.85546875" style="2" customWidth="1"/>
    <col min="11528" max="11528" width="7.7109375" style="2" customWidth="1"/>
    <col min="11529" max="11529" width="3.42578125" style="2" customWidth="1"/>
    <col min="11530" max="11549" width="9.140625" style="2"/>
    <col min="11550" max="11550" width="4.140625" style="2" customWidth="1"/>
    <col min="11551" max="11776" width="9.140625" style="2"/>
    <col min="11777" max="11777" width="47.28515625" style="2" customWidth="1"/>
    <col min="11778" max="11778" width="14.7109375" style="2" customWidth="1"/>
    <col min="11779" max="11779" width="5.85546875" style="2" customWidth="1"/>
    <col min="11780" max="11780" width="7.7109375" style="2" customWidth="1"/>
    <col min="11781" max="11781" width="3.42578125" style="2" customWidth="1"/>
    <col min="11782" max="11782" width="16.7109375" style="2" customWidth="1"/>
    <col min="11783" max="11783" width="5.85546875" style="2" customWidth="1"/>
    <col min="11784" max="11784" width="7.7109375" style="2" customWidth="1"/>
    <col min="11785" max="11785" width="3.42578125" style="2" customWidth="1"/>
    <col min="11786" max="11805" width="9.140625" style="2"/>
    <col min="11806" max="11806" width="4.140625" style="2" customWidth="1"/>
    <col min="11807" max="12032" width="9.140625" style="2"/>
    <col min="12033" max="12033" width="47.28515625" style="2" customWidth="1"/>
    <col min="12034" max="12034" width="14.7109375" style="2" customWidth="1"/>
    <col min="12035" max="12035" width="5.85546875" style="2" customWidth="1"/>
    <col min="12036" max="12036" width="7.7109375" style="2" customWidth="1"/>
    <col min="12037" max="12037" width="3.42578125" style="2" customWidth="1"/>
    <col min="12038" max="12038" width="16.7109375" style="2" customWidth="1"/>
    <col min="12039" max="12039" width="5.85546875" style="2" customWidth="1"/>
    <col min="12040" max="12040" width="7.7109375" style="2" customWidth="1"/>
    <col min="12041" max="12041" width="3.42578125" style="2" customWidth="1"/>
    <col min="12042" max="12061" width="9.140625" style="2"/>
    <col min="12062" max="12062" width="4.140625" style="2" customWidth="1"/>
    <col min="12063" max="12288" width="9.140625" style="2"/>
    <col min="12289" max="12289" width="47.28515625" style="2" customWidth="1"/>
    <col min="12290" max="12290" width="14.7109375" style="2" customWidth="1"/>
    <col min="12291" max="12291" width="5.85546875" style="2" customWidth="1"/>
    <col min="12292" max="12292" width="7.7109375" style="2" customWidth="1"/>
    <col min="12293" max="12293" width="3.42578125" style="2" customWidth="1"/>
    <col min="12294" max="12294" width="16.7109375" style="2" customWidth="1"/>
    <col min="12295" max="12295" width="5.85546875" style="2" customWidth="1"/>
    <col min="12296" max="12296" width="7.7109375" style="2" customWidth="1"/>
    <col min="12297" max="12297" width="3.42578125" style="2" customWidth="1"/>
    <col min="12298" max="12317" width="9.140625" style="2"/>
    <col min="12318" max="12318" width="4.140625" style="2" customWidth="1"/>
    <col min="12319" max="12544" width="9.140625" style="2"/>
    <col min="12545" max="12545" width="47.28515625" style="2" customWidth="1"/>
    <col min="12546" max="12546" width="14.7109375" style="2" customWidth="1"/>
    <col min="12547" max="12547" width="5.85546875" style="2" customWidth="1"/>
    <col min="12548" max="12548" width="7.7109375" style="2" customWidth="1"/>
    <col min="12549" max="12549" width="3.42578125" style="2" customWidth="1"/>
    <col min="12550" max="12550" width="16.7109375" style="2" customWidth="1"/>
    <col min="12551" max="12551" width="5.85546875" style="2" customWidth="1"/>
    <col min="12552" max="12552" width="7.7109375" style="2" customWidth="1"/>
    <col min="12553" max="12553" width="3.42578125" style="2" customWidth="1"/>
    <col min="12554" max="12573" width="9.140625" style="2"/>
    <col min="12574" max="12574" width="4.140625" style="2" customWidth="1"/>
    <col min="12575" max="12800" width="9.140625" style="2"/>
    <col min="12801" max="12801" width="47.28515625" style="2" customWidth="1"/>
    <col min="12802" max="12802" width="14.7109375" style="2" customWidth="1"/>
    <col min="12803" max="12803" width="5.85546875" style="2" customWidth="1"/>
    <col min="12804" max="12804" width="7.7109375" style="2" customWidth="1"/>
    <col min="12805" max="12805" width="3.42578125" style="2" customWidth="1"/>
    <col min="12806" max="12806" width="16.7109375" style="2" customWidth="1"/>
    <col min="12807" max="12807" width="5.85546875" style="2" customWidth="1"/>
    <col min="12808" max="12808" width="7.7109375" style="2" customWidth="1"/>
    <col min="12809" max="12809" width="3.42578125" style="2" customWidth="1"/>
    <col min="12810" max="12829" width="9.140625" style="2"/>
    <col min="12830" max="12830" width="4.140625" style="2" customWidth="1"/>
    <col min="12831" max="13056" width="9.140625" style="2"/>
    <col min="13057" max="13057" width="47.28515625" style="2" customWidth="1"/>
    <col min="13058" max="13058" width="14.7109375" style="2" customWidth="1"/>
    <col min="13059" max="13059" width="5.85546875" style="2" customWidth="1"/>
    <col min="13060" max="13060" width="7.7109375" style="2" customWidth="1"/>
    <col min="13061" max="13061" width="3.42578125" style="2" customWidth="1"/>
    <col min="13062" max="13062" width="16.7109375" style="2" customWidth="1"/>
    <col min="13063" max="13063" width="5.85546875" style="2" customWidth="1"/>
    <col min="13064" max="13064" width="7.7109375" style="2" customWidth="1"/>
    <col min="13065" max="13065" width="3.42578125" style="2" customWidth="1"/>
    <col min="13066" max="13085" width="9.140625" style="2"/>
    <col min="13086" max="13086" width="4.140625" style="2" customWidth="1"/>
    <col min="13087" max="13312" width="9.140625" style="2"/>
    <col min="13313" max="13313" width="47.28515625" style="2" customWidth="1"/>
    <col min="13314" max="13314" width="14.7109375" style="2" customWidth="1"/>
    <col min="13315" max="13315" width="5.85546875" style="2" customWidth="1"/>
    <col min="13316" max="13316" width="7.7109375" style="2" customWidth="1"/>
    <col min="13317" max="13317" width="3.42578125" style="2" customWidth="1"/>
    <col min="13318" max="13318" width="16.7109375" style="2" customWidth="1"/>
    <col min="13319" max="13319" width="5.85546875" style="2" customWidth="1"/>
    <col min="13320" max="13320" width="7.7109375" style="2" customWidth="1"/>
    <col min="13321" max="13321" width="3.42578125" style="2" customWidth="1"/>
    <col min="13322" max="13341" width="9.140625" style="2"/>
    <col min="13342" max="13342" width="4.140625" style="2" customWidth="1"/>
    <col min="13343" max="13568" width="9.140625" style="2"/>
    <col min="13569" max="13569" width="47.28515625" style="2" customWidth="1"/>
    <col min="13570" max="13570" width="14.7109375" style="2" customWidth="1"/>
    <col min="13571" max="13571" width="5.85546875" style="2" customWidth="1"/>
    <col min="13572" max="13572" width="7.7109375" style="2" customWidth="1"/>
    <col min="13573" max="13573" width="3.42578125" style="2" customWidth="1"/>
    <col min="13574" max="13574" width="16.7109375" style="2" customWidth="1"/>
    <col min="13575" max="13575" width="5.85546875" style="2" customWidth="1"/>
    <col min="13576" max="13576" width="7.7109375" style="2" customWidth="1"/>
    <col min="13577" max="13577" width="3.42578125" style="2" customWidth="1"/>
    <col min="13578" max="13597" width="9.140625" style="2"/>
    <col min="13598" max="13598" width="4.140625" style="2" customWidth="1"/>
    <col min="13599" max="13824" width="9.140625" style="2"/>
    <col min="13825" max="13825" width="47.28515625" style="2" customWidth="1"/>
    <col min="13826" max="13826" width="14.7109375" style="2" customWidth="1"/>
    <col min="13827" max="13827" width="5.85546875" style="2" customWidth="1"/>
    <col min="13828" max="13828" width="7.7109375" style="2" customWidth="1"/>
    <col min="13829" max="13829" width="3.42578125" style="2" customWidth="1"/>
    <col min="13830" max="13830" width="16.7109375" style="2" customWidth="1"/>
    <col min="13831" max="13831" width="5.85546875" style="2" customWidth="1"/>
    <col min="13832" max="13832" width="7.7109375" style="2" customWidth="1"/>
    <col min="13833" max="13833" width="3.42578125" style="2" customWidth="1"/>
    <col min="13834" max="13853" width="9.140625" style="2"/>
    <col min="13854" max="13854" width="4.140625" style="2" customWidth="1"/>
    <col min="13855" max="14080" width="9.140625" style="2"/>
    <col min="14081" max="14081" width="47.28515625" style="2" customWidth="1"/>
    <col min="14082" max="14082" width="14.7109375" style="2" customWidth="1"/>
    <col min="14083" max="14083" width="5.85546875" style="2" customWidth="1"/>
    <col min="14084" max="14084" width="7.7109375" style="2" customWidth="1"/>
    <col min="14085" max="14085" width="3.42578125" style="2" customWidth="1"/>
    <col min="14086" max="14086" width="16.7109375" style="2" customWidth="1"/>
    <col min="14087" max="14087" width="5.85546875" style="2" customWidth="1"/>
    <col min="14088" max="14088" width="7.7109375" style="2" customWidth="1"/>
    <col min="14089" max="14089" width="3.42578125" style="2" customWidth="1"/>
    <col min="14090" max="14109" width="9.140625" style="2"/>
    <col min="14110" max="14110" width="4.140625" style="2" customWidth="1"/>
    <col min="14111" max="14336" width="9.140625" style="2"/>
    <col min="14337" max="14337" width="47.28515625" style="2" customWidth="1"/>
    <col min="14338" max="14338" width="14.7109375" style="2" customWidth="1"/>
    <col min="14339" max="14339" width="5.85546875" style="2" customWidth="1"/>
    <col min="14340" max="14340" width="7.7109375" style="2" customWidth="1"/>
    <col min="14341" max="14341" width="3.42578125" style="2" customWidth="1"/>
    <col min="14342" max="14342" width="16.7109375" style="2" customWidth="1"/>
    <col min="14343" max="14343" width="5.85546875" style="2" customWidth="1"/>
    <col min="14344" max="14344" width="7.7109375" style="2" customWidth="1"/>
    <col min="14345" max="14345" width="3.42578125" style="2" customWidth="1"/>
    <col min="14346" max="14365" width="9.140625" style="2"/>
    <col min="14366" max="14366" width="4.140625" style="2" customWidth="1"/>
    <col min="14367" max="14592" width="9.140625" style="2"/>
    <col min="14593" max="14593" width="47.28515625" style="2" customWidth="1"/>
    <col min="14594" max="14594" width="14.7109375" style="2" customWidth="1"/>
    <col min="14595" max="14595" width="5.85546875" style="2" customWidth="1"/>
    <col min="14596" max="14596" width="7.7109375" style="2" customWidth="1"/>
    <col min="14597" max="14597" width="3.42578125" style="2" customWidth="1"/>
    <col min="14598" max="14598" width="16.7109375" style="2" customWidth="1"/>
    <col min="14599" max="14599" width="5.85546875" style="2" customWidth="1"/>
    <col min="14600" max="14600" width="7.7109375" style="2" customWidth="1"/>
    <col min="14601" max="14601" width="3.42578125" style="2" customWidth="1"/>
    <col min="14602" max="14621" width="9.140625" style="2"/>
    <col min="14622" max="14622" width="4.140625" style="2" customWidth="1"/>
    <col min="14623" max="14848" width="9.140625" style="2"/>
    <col min="14849" max="14849" width="47.28515625" style="2" customWidth="1"/>
    <col min="14850" max="14850" width="14.7109375" style="2" customWidth="1"/>
    <col min="14851" max="14851" width="5.85546875" style="2" customWidth="1"/>
    <col min="14852" max="14852" width="7.7109375" style="2" customWidth="1"/>
    <col min="14853" max="14853" width="3.42578125" style="2" customWidth="1"/>
    <col min="14854" max="14854" width="16.7109375" style="2" customWidth="1"/>
    <col min="14855" max="14855" width="5.85546875" style="2" customWidth="1"/>
    <col min="14856" max="14856" width="7.7109375" style="2" customWidth="1"/>
    <col min="14857" max="14857" width="3.42578125" style="2" customWidth="1"/>
    <col min="14858" max="14877" width="9.140625" style="2"/>
    <col min="14878" max="14878" width="4.140625" style="2" customWidth="1"/>
    <col min="14879" max="15104" width="9.140625" style="2"/>
    <col min="15105" max="15105" width="47.28515625" style="2" customWidth="1"/>
    <col min="15106" max="15106" width="14.7109375" style="2" customWidth="1"/>
    <col min="15107" max="15107" width="5.85546875" style="2" customWidth="1"/>
    <col min="15108" max="15108" width="7.7109375" style="2" customWidth="1"/>
    <col min="15109" max="15109" width="3.42578125" style="2" customWidth="1"/>
    <col min="15110" max="15110" width="16.7109375" style="2" customWidth="1"/>
    <col min="15111" max="15111" width="5.85546875" style="2" customWidth="1"/>
    <col min="15112" max="15112" width="7.7109375" style="2" customWidth="1"/>
    <col min="15113" max="15113" width="3.42578125" style="2" customWidth="1"/>
    <col min="15114" max="15133" width="9.140625" style="2"/>
    <col min="15134" max="15134" width="4.140625" style="2" customWidth="1"/>
    <col min="15135" max="15360" width="9.140625" style="2"/>
    <col min="15361" max="15361" width="47.28515625" style="2" customWidth="1"/>
    <col min="15362" max="15362" width="14.7109375" style="2" customWidth="1"/>
    <col min="15363" max="15363" width="5.85546875" style="2" customWidth="1"/>
    <col min="15364" max="15364" width="7.7109375" style="2" customWidth="1"/>
    <col min="15365" max="15365" width="3.42578125" style="2" customWidth="1"/>
    <col min="15366" max="15366" width="16.7109375" style="2" customWidth="1"/>
    <col min="15367" max="15367" width="5.85546875" style="2" customWidth="1"/>
    <col min="15368" max="15368" width="7.7109375" style="2" customWidth="1"/>
    <col min="15369" max="15369" width="3.42578125" style="2" customWidth="1"/>
    <col min="15370" max="15389" width="9.140625" style="2"/>
    <col min="15390" max="15390" width="4.140625" style="2" customWidth="1"/>
    <col min="15391" max="15616" width="9.140625" style="2"/>
    <col min="15617" max="15617" width="47.28515625" style="2" customWidth="1"/>
    <col min="15618" max="15618" width="14.7109375" style="2" customWidth="1"/>
    <col min="15619" max="15619" width="5.85546875" style="2" customWidth="1"/>
    <col min="15620" max="15620" width="7.7109375" style="2" customWidth="1"/>
    <col min="15621" max="15621" width="3.42578125" style="2" customWidth="1"/>
    <col min="15622" max="15622" width="16.7109375" style="2" customWidth="1"/>
    <col min="15623" max="15623" width="5.85546875" style="2" customWidth="1"/>
    <col min="15624" max="15624" width="7.7109375" style="2" customWidth="1"/>
    <col min="15625" max="15625" width="3.42578125" style="2" customWidth="1"/>
    <col min="15626" max="15645" width="9.140625" style="2"/>
    <col min="15646" max="15646" width="4.140625" style="2" customWidth="1"/>
    <col min="15647" max="15872" width="9.140625" style="2"/>
    <col min="15873" max="15873" width="47.28515625" style="2" customWidth="1"/>
    <col min="15874" max="15874" width="14.7109375" style="2" customWidth="1"/>
    <col min="15875" max="15875" width="5.85546875" style="2" customWidth="1"/>
    <col min="15876" max="15876" width="7.7109375" style="2" customWidth="1"/>
    <col min="15877" max="15877" width="3.42578125" style="2" customWidth="1"/>
    <col min="15878" max="15878" width="16.7109375" style="2" customWidth="1"/>
    <col min="15879" max="15879" width="5.85546875" style="2" customWidth="1"/>
    <col min="15880" max="15880" width="7.7109375" style="2" customWidth="1"/>
    <col min="15881" max="15881" width="3.42578125" style="2" customWidth="1"/>
    <col min="15882" max="15901" width="9.140625" style="2"/>
    <col min="15902" max="15902" width="4.140625" style="2" customWidth="1"/>
    <col min="15903" max="16128" width="9.140625" style="2"/>
    <col min="16129" max="16129" width="47.28515625" style="2" customWidth="1"/>
    <col min="16130" max="16130" width="14.7109375" style="2" customWidth="1"/>
    <col min="16131" max="16131" width="5.85546875" style="2" customWidth="1"/>
    <col min="16132" max="16132" width="7.7109375" style="2" customWidth="1"/>
    <col min="16133" max="16133" width="3.42578125" style="2" customWidth="1"/>
    <col min="16134" max="16134" width="16.7109375" style="2" customWidth="1"/>
    <col min="16135" max="16135" width="5.85546875" style="2" customWidth="1"/>
    <col min="16136" max="16136" width="7.7109375" style="2" customWidth="1"/>
    <col min="16137" max="16137" width="3.42578125" style="2" customWidth="1"/>
    <col min="16138" max="16157" width="9.140625" style="2"/>
    <col min="16158" max="16158" width="4.140625" style="2" customWidth="1"/>
    <col min="16159" max="16384" width="9.140625" style="2"/>
  </cols>
  <sheetData>
    <row r="1" spans="1:16" ht="20.25" x14ac:dyDescent="0.3">
      <c r="A1" s="1" t="s">
        <v>156</v>
      </c>
      <c r="B1" s="1"/>
      <c r="C1" s="1"/>
      <c r="D1" s="1"/>
      <c r="E1" s="1"/>
      <c r="F1" s="1"/>
      <c r="G1" s="1"/>
      <c r="H1" s="1"/>
      <c r="I1" s="1"/>
    </row>
    <row r="2" spans="1:16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4" spans="1:16" ht="20.25" customHeight="1" x14ac:dyDescent="0.25">
      <c r="A4" s="3" t="s">
        <v>157</v>
      </c>
      <c r="B4" s="3"/>
      <c r="C4" s="3"/>
      <c r="D4" s="3"/>
      <c r="E4" s="3"/>
      <c r="F4" s="3"/>
      <c r="G4" s="3"/>
      <c r="H4" s="3"/>
      <c r="I4" s="3"/>
    </row>
    <row r="5" spans="1:16" ht="18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6" ht="15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16" s="5" customFormat="1" ht="20.25" customHeight="1" x14ac:dyDescent="0.2"/>
    <row r="8" spans="1:16" ht="15.75" x14ac:dyDescent="0.25">
      <c r="A8" s="6"/>
      <c r="B8" s="6"/>
      <c r="C8" s="8"/>
      <c r="D8" s="7" t="s">
        <v>5</v>
      </c>
      <c r="E8" s="8"/>
      <c r="F8" s="6"/>
      <c r="G8" s="8"/>
      <c r="H8" s="7" t="s">
        <v>5</v>
      </c>
      <c r="I8" s="9"/>
    </row>
    <row r="9" spans="1:16" ht="15.75" x14ac:dyDescent="0.25">
      <c r="A9" s="10" t="s">
        <v>6</v>
      </c>
      <c r="B9" s="11" t="s">
        <v>7</v>
      </c>
      <c r="C9" s="13"/>
      <c r="D9" s="12" t="s">
        <v>8</v>
      </c>
      <c r="E9" s="13"/>
      <c r="F9" s="11" t="s">
        <v>9</v>
      </c>
      <c r="G9" s="13"/>
      <c r="H9" s="12" t="s">
        <v>8</v>
      </c>
      <c r="I9" s="14"/>
      <c r="J9" s="44"/>
    </row>
    <row r="10" spans="1:16" x14ac:dyDescent="0.2">
      <c r="A10" s="45"/>
      <c r="B10" s="45"/>
      <c r="F10" s="45"/>
      <c r="I10" s="21"/>
      <c r="J10" s="46"/>
    </row>
    <row r="11" spans="1:16" ht="15.75" x14ac:dyDescent="0.25">
      <c r="A11" s="15" t="s">
        <v>10</v>
      </c>
      <c r="B11" s="22">
        <f>SUM(B12:B15)</f>
        <v>4496</v>
      </c>
      <c r="C11" s="47"/>
      <c r="D11" s="23">
        <f>(B11/B$99)*100</f>
        <v>2.688818319368941</v>
      </c>
      <c r="E11" s="47" t="s">
        <v>11</v>
      </c>
      <c r="F11" s="48">
        <f>SUM(F12:F15)</f>
        <v>66153697</v>
      </c>
      <c r="G11" s="47"/>
      <c r="H11" s="23">
        <f>(F11/F$99)*100</f>
        <v>5.8593761493622321</v>
      </c>
      <c r="I11" s="49" t="s">
        <v>11</v>
      </c>
      <c r="J11" s="46"/>
      <c r="K11" s="50"/>
      <c r="L11" s="51"/>
      <c r="O11" s="50"/>
      <c r="P11" s="51"/>
    </row>
    <row r="12" spans="1:16" ht="15" x14ac:dyDescent="0.2">
      <c r="A12" s="39" t="s">
        <v>33</v>
      </c>
      <c r="B12" s="16">
        <v>583</v>
      </c>
      <c r="C12" s="5"/>
      <c r="D12" s="17">
        <f>(B12/B$99)*100</f>
        <v>0.3486612722847181</v>
      </c>
      <c r="F12" s="20">
        <v>4282044</v>
      </c>
      <c r="G12" s="5"/>
      <c r="H12" s="17">
        <f>(F12/F$99)*100</f>
        <v>0.37926990662547017</v>
      </c>
      <c r="I12" s="19"/>
      <c r="J12" s="46"/>
      <c r="K12" s="50"/>
      <c r="L12" s="51"/>
      <c r="O12" s="50"/>
      <c r="P12" s="51"/>
    </row>
    <row r="13" spans="1:16" ht="15" x14ac:dyDescent="0.2">
      <c r="A13" s="39" t="s">
        <v>34</v>
      </c>
      <c r="B13" s="16">
        <v>287</v>
      </c>
      <c r="C13" s="5"/>
      <c r="D13" s="17">
        <f>(B13/B$99)*100</f>
        <v>0.17163942563587326</v>
      </c>
      <c r="F13" s="20">
        <v>1257615</v>
      </c>
      <c r="G13" s="5"/>
      <c r="H13" s="17">
        <f>(F13/F$99)*100</f>
        <v>0.11138968296934612</v>
      </c>
      <c r="I13" s="19"/>
      <c r="J13" s="46"/>
      <c r="K13" s="50"/>
      <c r="L13" s="51"/>
      <c r="O13" s="50"/>
      <c r="P13" s="51"/>
    </row>
    <row r="14" spans="1:16" ht="15" x14ac:dyDescent="0.2">
      <c r="A14" s="39" t="s">
        <v>35</v>
      </c>
      <c r="B14" s="16">
        <v>1403</v>
      </c>
      <c r="C14" s="5"/>
      <c r="D14" s="17">
        <f>(B14/B$99)*100</f>
        <v>0.8390596312443559</v>
      </c>
      <c r="F14" s="20">
        <v>9234388</v>
      </c>
      <c r="G14" s="5"/>
      <c r="H14" s="17">
        <f>(F14/F$99)*100</f>
        <v>0.81790973528141286</v>
      </c>
      <c r="I14" s="19"/>
      <c r="J14" s="46"/>
      <c r="K14" s="50"/>
      <c r="L14" s="51"/>
      <c r="O14" s="50"/>
      <c r="P14" s="51"/>
    </row>
    <row r="15" spans="1:16" ht="15" x14ac:dyDescent="0.2">
      <c r="A15" s="39" t="s">
        <v>36</v>
      </c>
      <c r="B15" s="16">
        <v>2223</v>
      </c>
      <c r="C15" s="5"/>
      <c r="D15" s="17">
        <f>(B15/B$99)*100</f>
        <v>1.3294579902039938</v>
      </c>
      <c r="F15" s="20">
        <v>51379650</v>
      </c>
      <c r="G15" s="5"/>
      <c r="H15" s="17">
        <f>(F15/F$99)*100</f>
        <v>4.5508068244860027</v>
      </c>
      <c r="I15" s="19"/>
      <c r="J15" s="46"/>
      <c r="K15" s="50"/>
      <c r="L15" s="51"/>
      <c r="O15" s="50"/>
      <c r="P15" s="51"/>
    </row>
    <row r="16" spans="1:16" x14ac:dyDescent="0.2">
      <c r="A16" s="45"/>
      <c r="B16" s="45"/>
      <c r="D16" s="52"/>
      <c r="F16" s="53"/>
      <c r="H16" s="52"/>
      <c r="I16" s="21"/>
      <c r="K16" s="50"/>
      <c r="L16" s="51"/>
      <c r="O16" s="50"/>
      <c r="P16" s="51"/>
    </row>
    <row r="17" spans="1:16" ht="15.75" x14ac:dyDescent="0.25">
      <c r="A17" s="15" t="s">
        <v>12</v>
      </c>
      <c r="B17" s="22">
        <f>SUM(B18:B23)</f>
        <v>25425</v>
      </c>
      <c r="C17" s="47"/>
      <c r="D17" s="23">
        <f t="shared" ref="D17:D23" si="0">(B17/B$99)*100</f>
        <v>15.205339361644867</v>
      </c>
      <c r="F17" s="54">
        <f>SUM(F18:F23)</f>
        <v>266081381</v>
      </c>
      <c r="G17" s="47"/>
      <c r="H17" s="23">
        <f t="shared" ref="H17:H23" si="1">(F17/F$99)*100</f>
        <v>23.567403914262947</v>
      </c>
      <c r="I17" s="49"/>
      <c r="K17" s="50"/>
      <c r="L17" s="51"/>
      <c r="O17" s="50"/>
      <c r="P17" s="51"/>
    </row>
    <row r="18" spans="1:16" ht="15.75" x14ac:dyDescent="0.25">
      <c r="A18" s="39" t="s">
        <v>37</v>
      </c>
      <c r="B18" s="16">
        <v>6190</v>
      </c>
      <c r="C18" s="5"/>
      <c r="D18" s="17">
        <f t="shared" si="0"/>
        <v>3.7019095633660468</v>
      </c>
      <c r="F18" s="20">
        <v>109954327</v>
      </c>
      <c r="G18" s="5"/>
      <c r="H18" s="17">
        <f t="shared" si="1"/>
        <v>9.7388927657811131</v>
      </c>
      <c r="I18" s="49"/>
      <c r="K18" s="50"/>
      <c r="L18" s="51"/>
      <c r="O18" s="50"/>
      <c r="P18" s="51"/>
    </row>
    <row r="19" spans="1:16" ht="15.75" x14ac:dyDescent="0.25">
      <c r="A19" s="39" t="s">
        <v>38</v>
      </c>
      <c r="B19" s="16">
        <v>7641</v>
      </c>
      <c r="C19" s="5"/>
      <c r="D19" s="17">
        <f t="shared" si="0"/>
        <v>4.5696754400129178</v>
      </c>
      <c r="F19" s="20">
        <v>74058619</v>
      </c>
      <c r="G19" s="5"/>
      <c r="H19" s="17">
        <f t="shared" si="1"/>
        <v>6.5595322030650021</v>
      </c>
      <c r="I19" s="49"/>
      <c r="K19" s="50"/>
      <c r="L19" s="51"/>
      <c r="O19" s="50"/>
      <c r="P19" s="51"/>
    </row>
    <row r="20" spans="1:16" ht="15.75" x14ac:dyDescent="0.25">
      <c r="A20" s="39" t="s">
        <v>39</v>
      </c>
      <c r="B20" s="16">
        <v>1417</v>
      </c>
      <c r="C20" s="5"/>
      <c r="D20" s="17">
        <f t="shared" si="0"/>
        <v>0.84743228615342292</v>
      </c>
      <c r="F20" s="20">
        <v>23570098</v>
      </c>
      <c r="G20" s="5"/>
      <c r="H20" s="17">
        <f t="shared" si="1"/>
        <v>2.0876546031785712</v>
      </c>
      <c r="I20" s="49"/>
      <c r="K20" s="50"/>
      <c r="L20" s="51"/>
      <c r="O20" s="50"/>
      <c r="P20" s="51"/>
    </row>
    <row r="21" spans="1:16" ht="15.75" x14ac:dyDescent="0.25">
      <c r="A21" s="39" t="s">
        <v>40</v>
      </c>
      <c r="B21" s="16">
        <v>2734</v>
      </c>
      <c r="C21" s="5"/>
      <c r="D21" s="17">
        <f t="shared" si="0"/>
        <v>1.6350598943849388</v>
      </c>
      <c r="F21" s="20">
        <v>16831154</v>
      </c>
      <c r="G21" s="5"/>
      <c r="H21" s="17">
        <f t="shared" si="1"/>
        <v>1.4907717449841498</v>
      </c>
      <c r="I21" s="49"/>
      <c r="K21" s="50"/>
      <c r="L21" s="51"/>
      <c r="O21" s="50"/>
      <c r="P21" s="51"/>
    </row>
    <row r="22" spans="1:16" ht="15.75" x14ac:dyDescent="0.25">
      <c r="A22" s="39" t="s">
        <v>41</v>
      </c>
      <c r="B22" s="16">
        <v>2483</v>
      </c>
      <c r="C22" s="5"/>
      <c r="D22" s="17">
        <f t="shared" si="0"/>
        <v>1.4849501528009521</v>
      </c>
      <c r="F22" s="20">
        <v>10344762</v>
      </c>
      <c r="G22" s="5"/>
      <c r="H22" s="17">
        <f t="shared" si="1"/>
        <v>0.91625796414112337</v>
      </c>
      <c r="I22" s="49"/>
      <c r="K22" s="50"/>
      <c r="L22" s="51"/>
      <c r="O22" s="50"/>
      <c r="P22" s="51"/>
    </row>
    <row r="23" spans="1:16" ht="15.75" x14ac:dyDescent="0.25">
      <c r="A23" s="39" t="s">
        <v>42</v>
      </c>
      <c r="B23" s="16">
        <v>4960</v>
      </c>
      <c r="C23" s="5"/>
      <c r="D23" s="17">
        <f t="shared" si="0"/>
        <v>2.9663120249265895</v>
      </c>
      <c r="F23" s="20">
        <v>31322421</v>
      </c>
      <c r="G23" s="5"/>
      <c r="H23" s="17">
        <f t="shared" si="1"/>
        <v>2.7742946331129867</v>
      </c>
      <c r="I23" s="49"/>
      <c r="K23" s="50"/>
      <c r="L23" s="51"/>
      <c r="O23" s="50"/>
      <c r="P23" s="51"/>
    </row>
    <row r="24" spans="1:16" x14ac:dyDescent="0.2">
      <c r="A24" s="45"/>
      <c r="B24" s="45"/>
      <c r="D24" s="52"/>
      <c r="F24" s="53"/>
      <c r="H24" s="52"/>
      <c r="I24" s="21"/>
      <c r="K24" s="50"/>
      <c r="L24" s="51"/>
      <c r="O24" s="50"/>
      <c r="P24" s="51"/>
    </row>
    <row r="25" spans="1:16" ht="15.75" x14ac:dyDescent="0.25">
      <c r="A25" s="15" t="s">
        <v>16</v>
      </c>
      <c r="B25" s="22">
        <f>SUM(B26:B35)</f>
        <v>4364</v>
      </c>
      <c r="C25" s="47"/>
      <c r="D25" s="23">
        <f t="shared" ref="D25:D35" si="2">(B25/B$99)*100</f>
        <v>2.6098761445120235</v>
      </c>
      <c r="E25" s="47"/>
      <c r="F25" s="54">
        <f>SUM(F26:F35)</f>
        <v>45301522</v>
      </c>
      <c r="G25" s="47"/>
      <c r="H25" s="23">
        <f t="shared" ref="H25:H35" si="3">(F25/F$99)*100</f>
        <v>4.0124538699115853</v>
      </c>
      <c r="I25" s="49"/>
      <c r="K25" s="50"/>
      <c r="L25" s="51"/>
      <c r="O25" s="50"/>
      <c r="P25" s="51"/>
    </row>
    <row r="26" spans="1:16" ht="15.75" x14ac:dyDescent="0.25">
      <c r="A26" s="39" t="s">
        <v>43</v>
      </c>
      <c r="B26" s="16">
        <v>94</v>
      </c>
      <c r="C26" s="5"/>
      <c r="D26" s="17">
        <f t="shared" si="2"/>
        <v>5.621639724659263E-2</v>
      </c>
      <c r="F26" s="20">
        <v>872097</v>
      </c>
      <c r="G26" s="5"/>
      <c r="H26" s="17">
        <f t="shared" si="3"/>
        <v>7.7243519160090993E-2</v>
      </c>
      <c r="I26" s="49"/>
      <c r="K26" s="50"/>
      <c r="L26" s="51"/>
      <c r="O26" s="50"/>
      <c r="P26" s="51"/>
    </row>
    <row r="27" spans="1:16" ht="15.75" x14ac:dyDescent="0.25">
      <c r="A27" s="39" t="s">
        <v>44</v>
      </c>
      <c r="B27" s="16">
        <v>102</v>
      </c>
      <c r="C27" s="5"/>
      <c r="D27" s="17">
        <f t="shared" si="2"/>
        <v>6.1000771480345196E-2</v>
      </c>
      <c r="F27" s="20">
        <v>1175358</v>
      </c>
      <c r="G27" s="5"/>
      <c r="H27" s="17">
        <f t="shared" si="3"/>
        <v>0.1041040024136836</v>
      </c>
      <c r="I27" s="49"/>
      <c r="K27" s="50"/>
      <c r="L27" s="51"/>
      <c r="O27" s="50"/>
      <c r="P27" s="51"/>
    </row>
    <row r="28" spans="1:16" ht="15.75" x14ac:dyDescent="0.25">
      <c r="A28" s="39" t="s">
        <v>158</v>
      </c>
      <c r="B28" s="16">
        <v>576</v>
      </c>
      <c r="C28" s="5"/>
      <c r="D28" s="17">
        <f t="shared" si="2"/>
        <v>0.34447494483018459</v>
      </c>
      <c r="F28" s="20">
        <v>6927629</v>
      </c>
      <c r="G28" s="5"/>
      <c r="H28" s="17">
        <f t="shared" si="3"/>
        <v>0.61359509709986615</v>
      </c>
      <c r="I28" s="49"/>
      <c r="K28" s="50"/>
      <c r="L28" s="51"/>
      <c r="O28" s="50"/>
      <c r="P28" s="51"/>
    </row>
    <row r="29" spans="1:16" ht="15.75" x14ac:dyDescent="0.25">
      <c r="A29" s="39" t="s">
        <v>46</v>
      </c>
      <c r="B29" s="16">
        <v>211</v>
      </c>
      <c r="C29" s="5"/>
      <c r="D29" s="17">
        <f t="shared" si="2"/>
        <v>0.12618787041522389</v>
      </c>
      <c r="F29" s="20">
        <v>3604849</v>
      </c>
      <c r="G29" s="5"/>
      <c r="H29" s="17">
        <f t="shared" si="3"/>
        <v>0.31928927951906133</v>
      </c>
      <c r="I29" s="49"/>
      <c r="K29" s="50"/>
      <c r="L29" s="51"/>
      <c r="O29" s="50"/>
      <c r="P29" s="51"/>
    </row>
    <row r="30" spans="1:16" ht="15.75" x14ac:dyDescent="0.25">
      <c r="A30" s="39" t="s">
        <v>47</v>
      </c>
      <c r="B30" s="16">
        <v>1023</v>
      </c>
      <c r="C30" s="5"/>
      <c r="D30" s="17">
        <f t="shared" si="2"/>
        <v>0.61180185514110919</v>
      </c>
      <c r="F30" s="20">
        <v>3987862</v>
      </c>
      <c r="G30" s="5"/>
      <c r="H30" s="17">
        <f t="shared" si="3"/>
        <v>0.35321357005562315</v>
      </c>
      <c r="I30" s="49"/>
      <c r="K30" s="50"/>
      <c r="L30" s="51"/>
      <c r="O30" s="50"/>
      <c r="P30" s="51"/>
    </row>
    <row r="31" spans="1:16" ht="15.75" x14ac:dyDescent="0.25">
      <c r="A31" s="39" t="s">
        <v>48</v>
      </c>
      <c r="B31" s="16">
        <v>252</v>
      </c>
      <c r="C31" s="5"/>
      <c r="D31" s="17">
        <f t="shared" si="2"/>
        <v>0.15070778836320575</v>
      </c>
      <c r="F31" s="20">
        <v>11810781</v>
      </c>
      <c r="G31" s="5"/>
      <c r="H31" s="17">
        <f t="shared" si="3"/>
        <v>1.0461064405325768</v>
      </c>
      <c r="I31" s="49"/>
      <c r="K31" s="50"/>
      <c r="L31" s="51"/>
      <c r="O31" s="50"/>
      <c r="P31" s="51"/>
    </row>
    <row r="32" spans="1:16" ht="15.75" x14ac:dyDescent="0.25">
      <c r="A32" s="39" t="s">
        <v>49</v>
      </c>
      <c r="B32" s="16">
        <v>377</v>
      </c>
      <c r="C32" s="5"/>
      <c r="D32" s="17">
        <f t="shared" si="2"/>
        <v>0.22546363576558959</v>
      </c>
      <c r="F32" s="20">
        <v>6491890</v>
      </c>
      <c r="G32" s="5"/>
      <c r="H32" s="17">
        <f t="shared" si="3"/>
        <v>0.57500075060481015</v>
      </c>
      <c r="I32" s="49"/>
      <c r="K32" s="50"/>
      <c r="L32" s="51"/>
      <c r="O32" s="50"/>
      <c r="P32" s="51"/>
    </row>
    <row r="33" spans="1:16" ht="15.75" x14ac:dyDescent="0.25">
      <c r="A33" s="39" t="s">
        <v>50</v>
      </c>
      <c r="B33" s="16">
        <v>439</v>
      </c>
      <c r="C33" s="5"/>
      <c r="D33" s="17">
        <f t="shared" si="2"/>
        <v>0.26254253607717198</v>
      </c>
      <c r="F33" s="20">
        <v>1357475</v>
      </c>
      <c r="G33" s="5"/>
      <c r="H33" s="17">
        <f t="shared" si="3"/>
        <v>0.12023449934106473</v>
      </c>
      <c r="I33" s="49"/>
      <c r="K33" s="50"/>
      <c r="L33" s="51"/>
      <c r="O33" s="50"/>
      <c r="P33" s="51"/>
    </row>
    <row r="34" spans="1:16" ht="15.75" x14ac:dyDescent="0.25">
      <c r="A34" s="39" t="s">
        <v>51</v>
      </c>
      <c r="B34" s="16">
        <v>260</v>
      </c>
      <c r="C34" s="5"/>
      <c r="D34" s="17">
        <f t="shared" si="2"/>
        <v>0.15549216259695833</v>
      </c>
      <c r="F34" s="20">
        <v>1422348</v>
      </c>
      <c r="G34" s="5"/>
      <c r="H34" s="17">
        <f t="shared" si="3"/>
        <v>0.1259804413847509</v>
      </c>
      <c r="I34" s="49"/>
      <c r="K34" s="50"/>
      <c r="L34" s="51"/>
      <c r="O34" s="50"/>
      <c r="P34" s="51"/>
    </row>
    <row r="35" spans="1:16" ht="15.75" x14ac:dyDescent="0.25">
      <c r="A35" s="39" t="s">
        <v>52</v>
      </c>
      <c r="B35" s="16">
        <v>1030</v>
      </c>
      <c r="C35" s="5"/>
      <c r="D35" s="17">
        <f t="shared" si="2"/>
        <v>0.61598818259564259</v>
      </c>
      <c r="F35" s="20">
        <v>7651233</v>
      </c>
      <c r="G35" s="5"/>
      <c r="H35" s="17">
        <f t="shared" si="3"/>
        <v>0.67768626980005719</v>
      </c>
      <c r="I35" s="49"/>
      <c r="J35" s="55"/>
      <c r="K35" s="50"/>
      <c r="L35" s="51"/>
      <c r="M35" s="55"/>
      <c r="N35" s="55"/>
      <c r="O35" s="50"/>
      <c r="P35" s="51"/>
    </row>
    <row r="36" spans="1:16" x14ac:dyDescent="0.2">
      <c r="A36" s="45"/>
      <c r="B36" s="45"/>
      <c r="D36" s="52"/>
      <c r="F36" s="53"/>
      <c r="H36" s="52"/>
      <c r="I36" s="21"/>
      <c r="K36" s="50"/>
      <c r="L36" s="51"/>
      <c r="O36" s="50"/>
      <c r="P36" s="51"/>
    </row>
    <row r="37" spans="1:16" ht="15.75" x14ac:dyDescent="0.25">
      <c r="A37" s="15" t="s">
        <v>53</v>
      </c>
      <c r="B37" s="22">
        <f>SUM(B38:B45)</f>
        <v>28938</v>
      </c>
      <c r="C37" s="47"/>
      <c r="D37" s="23">
        <f t="shared" ref="D37:D45" si="4">(B37/B$99)*100</f>
        <v>17.306277697041462</v>
      </c>
      <c r="E37" s="47"/>
      <c r="F37" s="54">
        <f>SUM(F38:F45)</f>
        <v>139800485</v>
      </c>
      <c r="G37" s="47"/>
      <c r="H37" s="23">
        <f t="shared" ref="H37:H45" si="5">(F37/F$99)*100</f>
        <v>12.382431589246968</v>
      </c>
      <c r="I37" s="21"/>
      <c r="K37" s="50"/>
      <c r="L37" s="51"/>
      <c r="O37" s="50"/>
      <c r="P37" s="51"/>
    </row>
    <row r="38" spans="1:16" ht="15.75" customHeight="1" x14ac:dyDescent="0.25">
      <c r="A38" s="39" t="s">
        <v>54</v>
      </c>
      <c r="B38" s="16">
        <v>598</v>
      </c>
      <c r="C38" s="5"/>
      <c r="D38" s="17">
        <f t="shared" si="4"/>
        <v>0.35763197397300417</v>
      </c>
      <c r="F38" s="20">
        <v>2372417</v>
      </c>
      <c r="G38" s="5"/>
      <c r="H38" s="17">
        <f t="shared" si="5"/>
        <v>0.21013010937455992</v>
      </c>
      <c r="I38" s="49"/>
      <c r="K38" s="50"/>
      <c r="L38" s="51"/>
      <c r="O38" s="50"/>
      <c r="P38" s="51"/>
    </row>
    <row r="39" spans="1:16" ht="15.75" customHeight="1" x14ac:dyDescent="0.25">
      <c r="A39" s="39" t="s">
        <v>55</v>
      </c>
      <c r="B39" s="16">
        <v>3537</v>
      </c>
      <c r="C39" s="5"/>
      <c r="D39" s="17">
        <f t="shared" si="4"/>
        <v>2.1152914580978526</v>
      </c>
      <c r="F39" s="20">
        <v>29311060</v>
      </c>
      <c r="G39" s="5"/>
      <c r="H39" s="17">
        <f t="shared" si="5"/>
        <v>2.5961440352536203</v>
      </c>
      <c r="I39" s="49"/>
      <c r="K39" s="50"/>
      <c r="L39" s="51"/>
      <c r="O39" s="50"/>
      <c r="P39" s="51"/>
    </row>
    <row r="40" spans="1:16" ht="15.75" customHeight="1" x14ac:dyDescent="0.25">
      <c r="A40" s="39" t="s">
        <v>57</v>
      </c>
      <c r="B40" s="16">
        <v>1949</v>
      </c>
      <c r="C40" s="5"/>
      <c r="D40" s="17">
        <f t="shared" si="4"/>
        <v>1.1655931726979685</v>
      </c>
      <c r="F40" s="20">
        <v>5247257</v>
      </c>
      <c r="G40" s="5"/>
      <c r="H40" s="17">
        <f t="shared" si="5"/>
        <v>0.46476091147822041</v>
      </c>
      <c r="I40" s="49"/>
      <c r="K40" s="50"/>
      <c r="L40" s="51"/>
      <c r="O40" s="50"/>
      <c r="P40" s="51"/>
    </row>
    <row r="41" spans="1:16" ht="15.75" customHeight="1" x14ac:dyDescent="0.25">
      <c r="A41" s="39" t="s">
        <v>58</v>
      </c>
      <c r="B41" s="16">
        <v>4460</v>
      </c>
      <c r="C41" s="5"/>
      <c r="D41" s="17">
        <f t="shared" si="4"/>
        <v>2.6672886353170546</v>
      </c>
      <c r="F41" s="20">
        <v>26304165</v>
      </c>
      <c r="G41" s="5"/>
      <c r="H41" s="17">
        <f t="shared" si="5"/>
        <v>2.3298168359341851</v>
      </c>
      <c r="I41" s="49"/>
      <c r="K41" s="50"/>
      <c r="L41" s="51"/>
      <c r="O41" s="50"/>
      <c r="P41" s="51"/>
    </row>
    <row r="42" spans="1:16" ht="15.75" customHeight="1" x14ac:dyDescent="0.25">
      <c r="A42" s="39" t="s">
        <v>59</v>
      </c>
      <c r="B42" s="16">
        <v>3794</v>
      </c>
      <c r="C42" s="5"/>
      <c r="D42" s="17">
        <f t="shared" si="4"/>
        <v>2.2689894803571535</v>
      </c>
      <c r="F42" s="20">
        <v>14345942</v>
      </c>
      <c r="G42" s="5"/>
      <c r="H42" s="17">
        <f t="shared" si="5"/>
        <v>1.2706511382868582</v>
      </c>
      <c r="I42" s="49"/>
      <c r="K42" s="50"/>
      <c r="L42" s="51"/>
      <c r="O42" s="50"/>
      <c r="P42" s="51"/>
    </row>
    <row r="43" spans="1:16" ht="15.75" customHeight="1" x14ac:dyDescent="0.25">
      <c r="A43" s="39" t="s">
        <v>60</v>
      </c>
      <c r="B43" s="16">
        <v>2996</v>
      </c>
      <c r="C43" s="5"/>
      <c r="D43" s="17">
        <f t="shared" si="4"/>
        <v>1.7917481505403354</v>
      </c>
      <c r="F43" s="20">
        <v>11931254</v>
      </c>
      <c r="G43" s="5"/>
      <c r="H43" s="17">
        <f t="shared" si="5"/>
        <v>1.0567769949362424</v>
      </c>
      <c r="I43" s="49"/>
      <c r="K43" s="50"/>
      <c r="L43" s="51"/>
      <c r="O43" s="50"/>
      <c r="P43" s="51"/>
    </row>
    <row r="44" spans="1:16" ht="15.75" customHeight="1" x14ac:dyDescent="0.25">
      <c r="A44" s="39" t="s">
        <v>61</v>
      </c>
      <c r="B44" s="16">
        <v>1851</v>
      </c>
      <c r="C44" s="5"/>
      <c r="D44" s="17">
        <f t="shared" si="4"/>
        <v>1.1069845883344995</v>
      </c>
      <c r="F44" s="20">
        <v>15572362</v>
      </c>
      <c r="G44" s="5"/>
      <c r="H44" s="17">
        <f t="shared" si="5"/>
        <v>1.3792778125768956</v>
      </c>
      <c r="I44" s="49"/>
      <c r="K44" s="50"/>
      <c r="L44" s="51"/>
      <c r="O44" s="50"/>
      <c r="P44" s="51"/>
    </row>
    <row r="45" spans="1:16" ht="15.75" customHeight="1" x14ac:dyDescent="0.25">
      <c r="A45" s="56" t="s">
        <v>62</v>
      </c>
      <c r="B45" s="16">
        <v>9753</v>
      </c>
      <c r="C45" s="5"/>
      <c r="D45" s="17">
        <f t="shared" si="4"/>
        <v>5.8327502377235945</v>
      </c>
      <c r="F45" s="20">
        <v>34716028</v>
      </c>
      <c r="G45" s="5"/>
      <c r="H45" s="17">
        <f t="shared" si="5"/>
        <v>3.0748737514063866</v>
      </c>
      <c r="I45" s="49"/>
      <c r="K45" s="50"/>
      <c r="L45" s="51"/>
      <c r="O45" s="50"/>
      <c r="P45" s="51"/>
    </row>
    <row r="46" spans="1:16" ht="15" customHeight="1" x14ac:dyDescent="0.2">
      <c r="A46" s="59" t="s">
        <v>63</v>
      </c>
      <c r="B46" s="59"/>
      <c r="C46" s="59"/>
      <c r="D46" s="59"/>
      <c r="E46" s="59"/>
      <c r="F46" s="59"/>
      <c r="G46" s="59"/>
      <c r="H46" s="59"/>
      <c r="I46" s="59"/>
      <c r="K46" s="50"/>
      <c r="L46" s="51"/>
      <c r="O46" s="50"/>
      <c r="P46" s="51"/>
    </row>
    <row r="47" spans="1:16" ht="1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K47" s="50"/>
      <c r="L47" s="51"/>
      <c r="O47" s="50"/>
      <c r="P47" s="51"/>
    </row>
    <row r="48" spans="1:16" ht="15" x14ac:dyDescent="0.2">
      <c r="A48" s="5"/>
      <c r="B48" s="61"/>
      <c r="C48" s="5"/>
      <c r="D48" s="17"/>
      <c r="E48" s="5"/>
      <c r="F48" s="62"/>
      <c r="G48" s="5"/>
      <c r="H48" s="17"/>
      <c r="K48" s="50"/>
      <c r="L48" s="51"/>
      <c r="O48" s="50"/>
      <c r="P48" s="51"/>
    </row>
    <row r="49" spans="1:16" ht="20.25" x14ac:dyDescent="0.3">
      <c r="A49" s="1" t="s">
        <v>156</v>
      </c>
      <c r="B49" s="1"/>
      <c r="C49" s="1"/>
      <c r="D49" s="1"/>
      <c r="E49" s="1"/>
      <c r="F49" s="1"/>
      <c r="G49" s="1"/>
      <c r="H49" s="1"/>
      <c r="I49" s="1"/>
      <c r="K49" s="50"/>
      <c r="L49" s="51"/>
      <c r="O49" s="50"/>
      <c r="P49" s="51"/>
    </row>
    <row r="50" spans="1:16" ht="20.25" x14ac:dyDescent="0.3">
      <c r="A50" s="1" t="s">
        <v>1</v>
      </c>
      <c r="B50" s="1"/>
      <c r="C50" s="1"/>
      <c r="D50" s="1"/>
      <c r="E50" s="1"/>
      <c r="F50" s="1"/>
      <c r="G50" s="1"/>
      <c r="H50" s="1"/>
      <c r="I50" s="1"/>
      <c r="K50" s="50"/>
      <c r="L50" s="51"/>
      <c r="O50" s="50"/>
      <c r="P50" s="51"/>
    </row>
    <row r="51" spans="1:16" x14ac:dyDescent="0.2">
      <c r="K51" s="50"/>
      <c r="L51" s="51"/>
      <c r="O51" s="50"/>
      <c r="P51" s="51"/>
    </row>
    <row r="52" spans="1:16" ht="18.75" x14ac:dyDescent="0.3">
      <c r="A52" s="3" t="s">
        <v>159</v>
      </c>
      <c r="B52" s="3"/>
      <c r="C52" s="3"/>
      <c r="D52" s="3"/>
      <c r="E52" s="3"/>
      <c r="F52" s="3"/>
      <c r="G52" s="3"/>
      <c r="H52" s="3"/>
      <c r="I52" s="3"/>
      <c r="K52" s="50"/>
      <c r="L52" s="51"/>
      <c r="O52" s="50"/>
      <c r="P52" s="51"/>
    </row>
    <row r="53" spans="1:16" ht="18" x14ac:dyDescent="0.25">
      <c r="A53" s="3" t="s">
        <v>3</v>
      </c>
      <c r="B53" s="3"/>
      <c r="C53" s="3"/>
      <c r="D53" s="3"/>
      <c r="E53" s="3"/>
      <c r="F53" s="3"/>
      <c r="G53" s="3"/>
      <c r="H53" s="3"/>
      <c r="I53" s="3"/>
      <c r="K53" s="50"/>
      <c r="L53" s="51"/>
      <c r="O53" s="50"/>
      <c r="P53" s="51"/>
    </row>
    <row r="54" spans="1:16" ht="15" x14ac:dyDescent="0.2">
      <c r="A54" s="4" t="s">
        <v>4</v>
      </c>
      <c r="B54" s="4"/>
      <c r="C54" s="4"/>
      <c r="D54" s="4"/>
      <c r="E54" s="4"/>
      <c r="F54" s="4"/>
      <c r="G54" s="4"/>
      <c r="H54" s="4"/>
      <c r="I54" s="4"/>
      <c r="K54" s="50"/>
      <c r="L54" s="51"/>
      <c r="O54" s="50"/>
      <c r="P54" s="51"/>
    </row>
    <row r="55" spans="1:16" ht="15" x14ac:dyDescent="0.2">
      <c r="A55" s="57"/>
      <c r="B55" s="61"/>
      <c r="C55" s="5"/>
      <c r="D55" s="17"/>
      <c r="E55" s="5"/>
      <c r="F55" s="62"/>
      <c r="G55" s="5"/>
      <c r="H55" s="17"/>
      <c r="K55" s="50"/>
      <c r="L55" s="51"/>
      <c r="O55" s="50"/>
      <c r="P55" s="51"/>
    </row>
    <row r="56" spans="1:16" ht="15.75" x14ac:dyDescent="0.25">
      <c r="A56" s="6"/>
      <c r="B56" s="6"/>
      <c r="C56" s="8"/>
      <c r="D56" s="7" t="s">
        <v>5</v>
      </c>
      <c r="E56" s="8"/>
      <c r="F56" s="6"/>
      <c r="G56" s="8"/>
      <c r="H56" s="7" t="s">
        <v>5</v>
      </c>
      <c r="I56" s="9"/>
      <c r="K56" s="50"/>
      <c r="L56" s="51"/>
      <c r="O56" s="50"/>
      <c r="P56" s="51"/>
    </row>
    <row r="57" spans="1:16" ht="15.75" x14ac:dyDescent="0.25">
      <c r="A57" s="10" t="s">
        <v>6</v>
      </c>
      <c r="B57" s="11" t="s">
        <v>7</v>
      </c>
      <c r="C57" s="13"/>
      <c r="D57" s="12" t="s">
        <v>8</v>
      </c>
      <c r="E57" s="13"/>
      <c r="F57" s="11" t="s">
        <v>9</v>
      </c>
      <c r="G57" s="13"/>
      <c r="H57" s="12" t="s">
        <v>8</v>
      </c>
      <c r="I57" s="14"/>
      <c r="K57" s="50"/>
      <c r="L57" s="51"/>
      <c r="O57" s="50"/>
      <c r="P57" s="51"/>
    </row>
    <row r="58" spans="1:16" x14ac:dyDescent="0.2">
      <c r="A58" s="45"/>
      <c r="B58" s="45"/>
      <c r="D58" s="52"/>
      <c r="F58" s="53"/>
      <c r="H58" s="52"/>
      <c r="I58" s="21"/>
      <c r="K58" s="50"/>
      <c r="L58" s="51"/>
      <c r="O58" s="50"/>
      <c r="P58" s="51"/>
    </row>
    <row r="59" spans="1:16" ht="15.75" x14ac:dyDescent="0.25">
      <c r="A59" s="15" t="s">
        <v>65</v>
      </c>
      <c r="B59" s="22">
        <f>SUM(B60:B71)</f>
        <v>47702</v>
      </c>
      <c r="C59" s="47"/>
      <c r="D59" s="23">
        <f t="shared" ref="D59:D71" si="6">(B59/B$99)*100</f>
        <v>28.528027462308103</v>
      </c>
      <c r="E59" s="47" t="s">
        <v>11</v>
      </c>
      <c r="F59" s="48">
        <f>SUM(F60:F71)</f>
        <v>222198145</v>
      </c>
      <c r="G59" s="47"/>
      <c r="H59" s="23">
        <f t="shared" ref="H59:H71" si="7">(F59/F$99)*100</f>
        <v>19.680570705602904</v>
      </c>
      <c r="I59" s="49" t="s">
        <v>11</v>
      </c>
      <c r="K59" s="50"/>
      <c r="L59" s="51"/>
      <c r="O59" s="50"/>
      <c r="P59" s="51"/>
    </row>
    <row r="60" spans="1:16" ht="15.75" customHeight="1" x14ac:dyDescent="0.2">
      <c r="A60" s="39" t="s">
        <v>66</v>
      </c>
      <c r="B60" s="16">
        <v>6805</v>
      </c>
      <c r="C60" s="5"/>
      <c r="D60" s="17">
        <f t="shared" si="6"/>
        <v>4.0697083325857744</v>
      </c>
      <c r="E60" s="5"/>
      <c r="F60" s="20">
        <v>32896348</v>
      </c>
      <c r="G60" s="5"/>
      <c r="H60" s="17">
        <f t="shared" si="7"/>
        <v>2.9137007546580493</v>
      </c>
      <c r="I60" s="21"/>
      <c r="K60" s="50"/>
      <c r="L60" s="51"/>
      <c r="O60" s="50"/>
      <c r="P60" s="51"/>
    </row>
    <row r="61" spans="1:16" ht="15.75" customHeight="1" x14ac:dyDescent="0.2">
      <c r="A61" s="39" t="s">
        <v>67</v>
      </c>
      <c r="B61" s="16">
        <v>4375</v>
      </c>
      <c r="C61" s="5"/>
      <c r="D61" s="17">
        <f t="shared" si="6"/>
        <v>2.6164546590834337</v>
      </c>
      <c r="E61" s="5"/>
      <c r="F61" s="20">
        <v>25677519</v>
      </c>
      <c r="G61" s="5"/>
      <c r="H61" s="17">
        <f t="shared" si="7"/>
        <v>2.2743134431836145</v>
      </c>
      <c r="I61" s="21"/>
      <c r="K61" s="50"/>
      <c r="L61" s="51"/>
      <c r="O61" s="50"/>
      <c r="P61" s="51"/>
    </row>
    <row r="62" spans="1:16" ht="15.75" customHeight="1" x14ac:dyDescent="0.2">
      <c r="A62" s="39" t="s">
        <v>68</v>
      </c>
      <c r="B62" s="16">
        <v>8697</v>
      </c>
      <c r="C62" s="5"/>
      <c r="D62" s="17">
        <f t="shared" si="6"/>
        <v>5.2012128388682566</v>
      </c>
      <c r="E62" s="5"/>
      <c r="F62" s="20">
        <v>35879273</v>
      </c>
      <c r="G62" s="5"/>
      <c r="H62" s="17">
        <f t="shared" si="7"/>
        <v>3.1779048791884796</v>
      </c>
      <c r="I62" s="21"/>
      <c r="K62" s="50"/>
      <c r="L62" s="51"/>
      <c r="O62" s="50"/>
      <c r="P62" s="51"/>
    </row>
    <row r="63" spans="1:16" ht="15.75" customHeight="1" x14ac:dyDescent="0.2">
      <c r="A63" s="39" t="s">
        <v>69</v>
      </c>
      <c r="B63" s="16">
        <v>1325</v>
      </c>
      <c r="C63" s="5"/>
      <c r="D63" s="17">
        <f t="shared" si="6"/>
        <v>0.79241198246526845</v>
      </c>
      <c r="E63" s="5"/>
      <c r="F63" s="20">
        <v>5485538</v>
      </c>
      <c r="G63" s="5"/>
      <c r="H63" s="17">
        <f t="shared" si="7"/>
        <v>0.48586597546649879</v>
      </c>
      <c r="I63" s="21"/>
      <c r="K63" s="50"/>
      <c r="L63" s="51"/>
      <c r="O63" s="50"/>
      <c r="P63" s="51"/>
    </row>
    <row r="64" spans="1:16" ht="15.75" customHeight="1" x14ac:dyDescent="0.2">
      <c r="A64" s="39" t="s">
        <v>70</v>
      </c>
      <c r="B64" s="16">
        <v>12595</v>
      </c>
      <c r="C64" s="5"/>
      <c r="D64" s="17">
        <f t="shared" si="6"/>
        <v>7.5323991842641931</v>
      </c>
      <c r="E64" s="5"/>
      <c r="F64" s="20">
        <v>86958011</v>
      </c>
      <c r="G64" s="5"/>
      <c r="H64" s="17">
        <f t="shared" si="7"/>
        <v>7.7020592764358824</v>
      </c>
      <c r="I64" s="21"/>
      <c r="K64" s="50"/>
      <c r="L64" s="51"/>
      <c r="O64" s="50"/>
      <c r="P64" s="51"/>
    </row>
    <row r="65" spans="1:16" ht="15.75" customHeight="1" x14ac:dyDescent="0.2">
      <c r="A65" s="39" t="s">
        <v>71</v>
      </c>
      <c r="B65" s="16">
        <v>8575</v>
      </c>
      <c r="C65" s="5"/>
      <c r="D65" s="17">
        <f t="shared" si="6"/>
        <v>5.1282511318035295</v>
      </c>
      <c r="E65" s="5"/>
      <c r="F65" s="20">
        <v>16953863</v>
      </c>
      <c r="G65" s="5"/>
      <c r="H65" s="17">
        <f t="shared" si="7"/>
        <v>1.5016403467481918</v>
      </c>
      <c r="I65" s="21"/>
      <c r="K65" s="50"/>
      <c r="L65" s="51"/>
      <c r="O65" s="50"/>
      <c r="P65" s="51"/>
    </row>
    <row r="66" spans="1:16" ht="15.75" customHeight="1" x14ac:dyDescent="0.2">
      <c r="A66" s="39" t="s">
        <v>72</v>
      </c>
      <c r="B66" s="16">
        <v>92</v>
      </c>
      <c r="C66" s="5"/>
      <c r="D66" s="17">
        <f t="shared" si="6"/>
        <v>5.5020303688154491E-2</v>
      </c>
      <c r="E66" s="5"/>
      <c r="F66" s="20">
        <v>117606</v>
      </c>
      <c r="G66" s="5"/>
      <c r="H66" s="17">
        <f t="shared" si="7"/>
        <v>1.0416618007333657E-2</v>
      </c>
      <c r="I66" s="21"/>
      <c r="K66" s="50"/>
      <c r="L66" s="51"/>
      <c r="O66" s="50"/>
      <c r="P66" s="51"/>
    </row>
    <row r="67" spans="1:16" ht="15.75" customHeight="1" x14ac:dyDescent="0.2">
      <c r="A67" s="39" t="s">
        <v>73</v>
      </c>
      <c r="B67" s="16">
        <v>1147</v>
      </c>
      <c r="C67" s="5"/>
      <c r="D67" s="17">
        <f t="shared" si="6"/>
        <v>0.68595965576427387</v>
      </c>
      <c r="E67" s="5"/>
      <c r="F67" s="20">
        <v>5847166</v>
      </c>
      <c r="G67" s="5"/>
      <c r="H67" s="17">
        <f t="shared" si="7"/>
        <v>0.51789615025992819</v>
      </c>
      <c r="I67" s="21"/>
      <c r="K67" s="50"/>
      <c r="L67" s="51"/>
      <c r="O67" s="50"/>
      <c r="P67" s="51"/>
    </row>
    <row r="68" spans="1:16" ht="15.75" customHeight="1" x14ac:dyDescent="0.2">
      <c r="A68" s="39" t="s">
        <v>160</v>
      </c>
      <c r="B68" s="16">
        <v>2776</v>
      </c>
      <c r="C68" s="5"/>
      <c r="D68" s="17">
        <f t="shared" si="6"/>
        <v>1.6601778591121397</v>
      </c>
      <c r="E68" s="5"/>
      <c r="F68" s="20">
        <v>8421623</v>
      </c>
      <c r="G68" s="5"/>
      <c r="H68" s="17">
        <f t="shared" si="7"/>
        <v>0.74592137980014039</v>
      </c>
      <c r="I68" s="21"/>
      <c r="K68" s="50"/>
      <c r="L68" s="51"/>
      <c r="O68" s="50"/>
      <c r="P68" s="51"/>
    </row>
    <row r="69" spans="1:16" ht="15.75" customHeight="1" x14ac:dyDescent="0.2">
      <c r="A69" s="39" t="s">
        <v>161</v>
      </c>
      <c r="B69" s="16">
        <v>1063</v>
      </c>
      <c r="C69" s="5"/>
      <c r="D69" s="17">
        <f t="shared" si="6"/>
        <v>0.63572372630987195</v>
      </c>
      <c r="E69" s="5"/>
      <c r="F69" s="20">
        <v>2423356</v>
      </c>
      <c r="G69" s="5"/>
      <c r="H69" s="17">
        <f t="shared" si="7"/>
        <v>0.2146418868746498</v>
      </c>
      <c r="I69" s="21"/>
      <c r="K69" s="50"/>
      <c r="L69" s="51"/>
      <c r="O69" s="50"/>
      <c r="P69" s="51"/>
    </row>
    <row r="70" spans="1:16" ht="15.75" customHeight="1" x14ac:dyDescent="0.2">
      <c r="A70" s="39" t="s">
        <v>76</v>
      </c>
      <c r="B70" s="16">
        <v>216</v>
      </c>
      <c r="C70" s="5"/>
      <c r="D70" s="17">
        <f t="shared" si="6"/>
        <v>0.12917810431131924</v>
      </c>
      <c r="E70" s="5"/>
      <c r="F70" s="20">
        <v>1478890</v>
      </c>
      <c r="G70" s="5"/>
      <c r="H70" s="17">
        <f t="shared" si="7"/>
        <v>0.13098848872392288</v>
      </c>
      <c r="I70" s="21"/>
      <c r="K70" s="50"/>
      <c r="L70" s="51"/>
      <c r="O70" s="50"/>
      <c r="P70" s="51"/>
    </row>
    <row r="71" spans="1:16" ht="15.75" customHeight="1" x14ac:dyDescent="0.2">
      <c r="A71" s="39" t="s">
        <v>77</v>
      </c>
      <c r="B71" s="16">
        <v>36</v>
      </c>
      <c r="C71" s="5"/>
      <c r="D71" s="17">
        <f t="shared" si="6"/>
        <v>2.1529684051886537E-2</v>
      </c>
      <c r="E71" s="5"/>
      <c r="F71" s="20">
        <v>58952</v>
      </c>
      <c r="G71" s="5"/>
      <c r="H71" s="17">
        <f t="shared" si="7"/>
        <v>5.2215062562142563E-3</v>
      </c>
      <c r="I71" s="21"/>
      <c r="K71" s="50"/>
      <c r="L71" s="51"/>
      <c r="O71" s="50"/>
      <c r="P71" s="51"/>
    </row>
    <row r="72" spans="1:16" ht="15.75" customHeight="1" x14ac:dyDescent="0.2">
      <c r="A72" s="45"/>
      <c r="B72" s="45"/>
      <c r="D72" s="52"/>
      <c r="F72" s="53"/>
      <c r="H72" s="52"/>
      <c r="I72" s="21"/>
      <c r="K72" s="50"/>
      <c r="L72" s="51"/>
      <c r="O72" s="50"/>
      <c r="P72" s="51"/>
    </row>
    <row r="73" spans="1:16" ht="15.75" customHeight="1" x14ac:dyDescent="0.25">
      <c r="A73" s="15" t="s">
        <v>14</v>
      </c>
      <c r="B73" s="22">
        <f>SUM(B74:B77)</f>
        <v>4821</v>
      </c>
      <c r="C73" s="47"/>
      <c r="D73" s="23">
        <f>(B73/B$99)*100</f>
        <v>2.883183522615139</v>
      </c>
      <c r="E73" s="47"/>
      <c r="F73" s="54">
        <f>SUM(F74:F77)</f>
        <v>40868049</v>
      </c>
      <c r="G73" s="47"/>
      <c r="H73" s="23">
        <f>(F73/F$99)*100</f>
        <v>3.6197715689505152</v>
      </c>
      <c r="I73" s="49"/>
      <c r="K73" s="50"/>
      <c r="L73" s="51"/>
      <c r="O73" s="50"/>
      <c r="P73" s="51"/>
    </row>
    <row r="74" spans="1:16" ht="15.75" customHeight="1" x14ac:dyDescent="0.2">
      <c r="A74" s="39" t="s">
        <v>78</v>
      </c>
      <c r="B74" s="16">
        <v>566</v>
      </c>
      <c r="C74" s="5"/>
      <c r="D74" s="17">
        <f>(B74/B$99)*100</f>
        <v>0.3384944770379939</v>
      </c>
      <c r="E74" s="5"/>
      <c r="F74" s="20">
        <v>3392354</v>
      </c>
      <c r="G74" s="5"/>
      <c r="H74" s="17">
        <f>(F74/F$99)*100</f>
        <v>0.30046813737097061</v>
      </c>
      <c r="I74" s="19"/>
      <c r="K74" s="50"/>
      <c r="L74" s="51"/>
      <c r="O74" s="50"/>
      <c r="P74" s="51"/>
    </row>
    <row r="75" spans="1:16" ht="15.75" customHeight="1" x14ac:dyDescent="0.2">
      <c r="A75" s="39" t="s">
        <v>79</v>
      </c>
      <c r="B75" s="16">
        <v>1244</v>
      </c>
      <c r="C75" s="5"/>
      <c r="D75" s="17">
        <f>(B75/B$99)*100</f>
        <v>0.74397019334852366</v>
      </c>
      <c r="E75" s="5"/>
      <c r="F75" s="20">
        <v>24412454</v>
      </c>
      <c r="G75" s="5"/>
      <c r="H75" s="17">
        <f>(F75/F$99)*100</f>
        <v>2.1622638975868966</v>
      </c>
      <c r="I75" s="19"/>
      <c r="K75" s="50"/>
      <c r="L75" s="51"/>
      <c r="O75" s="50"/>
      <c r="P75" s="51"/>
    </row>
    <row r="76" spans="1:16" ht="15.75" customHeight="1" x14ac:dyDescent="0.2">
      <c r="A76" s="39" t="s">
        <v>80</v>
      </c>
      <c r="B76" s="16">
        <v>2250</v>
      </c>
      <c r="C76" s="5"/>
      <c r="D76" s="17">
        <f>(B76/B$99)*100</f>
        <v>1.3456052532429086</v>
      </c>
      <c r="E76" s="5"/>
      <c r="F76" s="20">
        <v>9777066</v>
      </c>
      <c r="G76" s="5"/>
      <c r="H76" s="17">
        <f>(F76/F$99)*100</f>
        <v>0.86597590050243745</v>
      </c>
      <c r="I76" s="19"/>
      <c r="K76" s="50"/>
      <c r="L76" s="51"/>
      <c r="O76" s="50"/>
      <c r="P76" s="51"/>
    </row>
    <row r="77" spans="1:16" ht="15.75" customHeight="1" x14ac:dyDescent="0.2">
      <c r="A77" s="39" t="s">
        <v>81</v>
      </c>
      <c r="B77" s="16">
        <v>761</v>
      </c>
      <c r="C77" s="5"/>
      <c r="D77" s="17">
        <f>(B77/B$99)*100</f>
        <v>0.45511359898571263</v>
      </c>
      <c r="E77" s="5"/>
      <c r="F77" s="20">
        <v>3286175</v>
      </c>
      <c r="G77" s="5"/>
      <c r="H77" s="17">
        <f>(F77/F$99)*100</f>
        <v>0.29106363349021042</v>
      </c>
      <c r="I77" s="19"/>
      <c r="K77" s="50"/>
      <c r="L77" s="51"/>
      <c r="O77" s="50"/>
      <c r="P77" s="51"/>
    </row>
    <row r="78" spans="1:16" ht="15.75" customHeight="1" x14ac:dyDescent="0.2">
      <c r="A78" s="45"/>
      <c r="B78" s="45"/>
      <c r="D78" s="52"/>
      <c r="F78" s="53"/>
      <c r="H78" s="52"/>
      <c r="I78" s="21"/>
      <c r="K78" s="50"/>
      <c r="L78" s="51"/>
      <c r="O78" s="50"/>
      <c r="P78" s="51"/>
    </row>
    <row r="79" spans="1:16" ht="15.75" customHeight="1" x14ac:dyDescent="0.25">
      <c r="A79" s="15" t="s">
        <v>15</v>
      </c>
      <c r="B79" s="22">
        <f>SUM(B80:B90)</f>
        <v>28302</v>
      </c>
      <c r="C79" s="47"/>
      <c r="D79" s="23">
        <f t="shared" ref="D79:D90" si="8">(B79/B$99)*100</f>
        <v>16.925919945458133</v>
      </c>
      <c r="E79" s="47"/>
      <c r="F79" s="54">
        <f>SUM(F80:F90)</f>
        <v>158206626</v>
      </c>
      <c r="G79" s="47"/>
      <c r="H79" s="23">
        <f t="shared" ref="H79:H90" si="9">(F79/F$99)*100</f>
        <v>14.012703342270813</v>
      </c>
      <c r="I79" s="49"/>
      <c r="K79" s="50"/>
      <c r="L79" s="51"/>
      <c r="O79" s="50"/>
      <c r="P79" s="51"/>
    </row>
    <row r="80" spans="1:16" ht="15.75" customHeight="1" x14ac:dyDescent="0.2">
      <c r="A80" s="39" t="s">
        <v>83</v>
      </c>
      <c r="B80" s="16">
        <v>6372</v>
      </c>
      <c r="C80" s="5"/>
      <c r="D80" s="17">
        <f t="shared" si="8"/>
        <v>3.8107540771839172</v>
      </c>
      <c r="E80" s="5"/>
      <c r="F80" s="20">
        <v>39270743</v>
      </c>
      <c r="G80" s="5"/>
      <c r="H80" s="17">
        <f t="shared" si="9"/>
        <v>3.4782947187658135</v>
      </c>
      <c r="I80" s="19"/>
      <c r="K80" s="50"/>
      <c r="L80" s="51"/>
      <c r="O80" s="50"/>
      <c r="P80" s="51"/>
    </row>
    <row r="81" spans="1:31" ht="15.75" customHeight="1" x14ac:dyDescent="0.2">
      <c r="A81" s="39" t="s">
        <v>84</v>
      </c>
      <c r="B81" s="16">
        <v>4899</v>
      </c>
      <c r="C81" s="5"/>
      <c r="D81" s="17">
        <f t="shared" si="8"/>
        <v>2.9298311713942264</v>
      </c>
      <c r="E81" s="5"/>
      <c r="F81" s="20">
        <v>33226939</v>
      </c>
      <c r="G81" s="5"/>
      <c r="H81" s="17">
        <f t="shared" si="9"/>
        <v>2.9429819151742005</v>
      </c>
      <c r="I81" s="19"/>
      <c r="K81" s="50"/>
      <c r="L81" s="51"/>
      <c r="O81" s="50"/>
      <c r="P81" s="51"/>
    </row>
    <row r="82" spans="1:31" ht="15.75" customHeight="1" x14ac:dyDescent="0.2">
      <c r="A82" s="39" t="s">
        <v>85</v>
      </c>
      <c r="B82" s="16">
        <v>2332</v>
      </c>
      <c r="C82" s="5"/>
      <c r="D82" s="17">
        <f t="shared" si="8"/>
        <v>1.3946450891388724</v>
      </c>
      <c r="E82" s="5"/>
      <c r="F82" s="20">
        <v>6401338</v>
      </c>
      <c r="G82" s="5"/>
      <c r="H82" s="17">
        <f t="shared" si="9"/>
        <v>0.56698036394256435</v>
      </c>
      <c r="I82" s="19"/>
      <c r="K82" s="50"/>
      <c r="L82" s="51"/>
      <c r="O82" s="50"/>
      <c r="P82" s="51"/>
    </row>
    <row r="83" spans="1:31" ht="15.75" customHeight="1" x14ac:dyDescent="0.2">
      <c r="A83" s="39" t="s">
        <v>86</v>
      </c>
      <c r="B83" s="16">
        <v>379</v>
      </c>
      <c r="C83" s="5"/>
      <c r="D83" s="17">
        <f t="shared" si="8"/>
        <v>0.2266597293240277</v>
      </c>
      <c r="E83" s="5"/>
      <c r="F83" s="20">
        <v>2388241</v>
      </c>
      <c r="G83" s="5"/>
      <c r="H83" s="17">
        <f t="shared" si="9"/>
        <v>0.21153167530952965</v>
      </c>
      <c r="I83" s="19"/>
      <c r="K83" s="50"/>
      <c r="L83" s="51"/>
      <c r="O83" s="50"/>
      <c r="P83" s="51"/>
    </row>
    <row r="84" spans="1:31" ht="15.75" customHeight="1" x14ac:dyDescent="0.2">
      <c r="A84" s="39" t="s">
        <v>87</v>
      </c>
      <c r="B84" s="16">
        <v>4045</v>
      </c>
      <c r="C84" s="5"/>
      <c r="D84" s="17">
        <f t="shared" si="8"/>
        <v>2.4190992219411402</v>
      </c>
      <c r="E84" s="5"/>
      <c r="F84" s="20">
        <v>21331978</v>
      </c>
      <c r="G84" s="5"/>
      <c r="H84" s="17">
        <f t="shared" si="9"/>
        <v>1.889419469813151</v>
      </c>
      <c r="I84" s="19"/>
      <c r="K84" s="50"/>
      <c r="L84" s="51"/>
      <c r="O84" s="50"/>
      <c r="P84" s="51"/>
    </row>
    <row r="85" spans="1:31" ht="15.75" customHeight="1" x14ac:dyDescent="0.2">
      <c r="A85" s="39" t="s">
        <v>88</v>
      </c>
      <c r="B85" s="16">
        <v>2286</v>
      </c>
      <c r="C85" s="5"/>
      <c r="D85" s="17">
        <f t="shared" si="8"/>
        <v>1.3671349372947952</v>
      </c>
      <c r="E85" s="5"/>
      <c r="F85" s="20">
        <v>16605053</v>
      </c>
      <c r="G85" s="5"/>
      <c r="H85" s="17">
        <f t="shared" si="9"/>
        <v>1.4707454899625001</v>
      </c>
      <c r="I85" s="19"/>
      <c r="K85" s="50"/>
      <c r="L85" s="51"/>
      <c r="O85" s="50"/>
      <c r="P85" s="51"/>
    </row>
    <row r="86" spans="1:31" ht="15.75" customHeight="1" x14ac:dyDescent="0.2">
      <c r="A86" s="39" t="s">
        <v>89</v>
      </c>
      <c r="B86" s="16">
        <v>554</v>
      </c>
      <c r="C86" s="5"/>
      <c r="D86" s="17">
        <f t="shared" si="8"/>
        <v>0.33131791568736507</v>
      </c>
      <c r="E86" s="5"/>
      <c r="F86" s="20">
        <v>4231798</v>
      </c>
      <c r="G86" s="5"/>
      <c r="H86" s="17">
        <f t="shared" si="9"/>
        <v>0.37481950963555055</v>
      </c>
      <c r="I86" s="19"/>
      <c r="K86" s="50"/>
      <c r="L86" s="51"/>
      <c r="O86" s="50"/>
      <c r="P86" s="51"/>
    </row>
    <row r="87" spans="1:31" ht="15.75" customHeight="1" x14ac:dyDescent="0.2">
      <c r="A87" s="39" t="s">
        <v>90</v>
      </c>
      <c r="B87" s="16">
        <v>454</v>
      </c>
      <c r="C87" s="5"/>
      <c r="D87" s="17">
        <f t="shared" si="8"/>
        <v>0.27151323776545805</v>
      </c>
      <c r="E87" s="5"/>
      <c r="F87" s="20">
        <v>2933729</v>
      </c>
      <c r="G87" s="5"/>
      <c r="H87" s="17">
        <f t="shared" si="9"/>
        <v>0.25984672831349559</v>
      </c>
      <c r="I87" s="19"/>
      <c r="K87" s="50"/>
      <c r="L87" s="51"/>
      <c r="O87" s="50"/>
      <c r="P87" s="51"/>
    </row>
    <row r="88" spans="1:31" ht="15.75" customHeight="1" x14ac:dyDescent="0.2">
      <c r="A88" s="39" t="s">
        <v>91</v>
      </c>
      <c r="B88" s="16">
        <v>626</v>
      </c>
      <c r="C88" s="5"/>
      <c r="D88" s="17">
        <f t="shared" si="8"/>
        <v>0.37437728379113816</v>
      </c>
      <c r="E88" s="5"/>
      <c r="F88" s="20">
        <v>3494813</v>
      </c>
      <c r="G88" s="5"/>
      <c r="H88" s="17">
        <f t="shared" si="9"/>
        <v>0.30954315279886879</v>
      </c>
      <c r="I88" s="19"/>
      <c r="K88" s="50"/>
      <c r="L88" s="51"/>
      <c r="O88" s="50"/>
      <c r="P88" s="51"/>
    </row>
    <row r="89" spans="1:31" ht="15.75" customHeight="1" x14ac:dyDescent="0.2">
      <c r="A89" s="39" t="s">
        <v>92</v>
      </c>
      <c r="B89" s="16">
        <v>548</v>
      </c>
      <c r="C89" s="5"/>
      <c r="D89" s="17">
        <f t="shared" si="8"/>
        <v>0.3277296350120506</v>
      </c>
      <c r="E89" s="5"/>
      <c r="F89" s="20">
        <v>4427273</v>
      </c>
      <c r="G89" s="5"/>
      <c r="H89" s="17">
        <f t="shared" si="9"/>
        <v>0.39213315353963324</v>
      </c>
      <c r="I89" s="19"/>
      <c r="K89" s="50"/>
      <c r="L89" s="51"/>
      <c r="O89" s="50"/>
      <c r="P89" s="51"/>
    </row>
    <row r="90" spans="1:31" ht="15.75" customHeight="1" x14ac:dyDescent="0.2">
      <c r="A90" s="39" t="s">
        <v>93</v>
      </c>
      <c r="B90" s="16">
        <v>5807</v>
      </c>
      <c r="C90" s="5"/>
      <c r="D90" s="17">
        <f t="shared" si="8"/>
        <v>3.4728576469251426</v>
      </c>
      <c r="E90" s="5"/>
      <c r="F90" s="20">
        <v>23894721</v>
      </c>
      <c r="G90" s="5"/>
      <c r="H90" s="17">
        <f t="shared" si="9"/>
        <v>2.1164071650155072</v>
      </c>
      <c r="I90" s="19"/>
      <c r="K90" s="50"/>
      <c r="L90" s="51"/>
      <c r="O90" s="50"/>
      <c r="P90" s="51"/>
    </row>
    <row r="91" spans="1:31" ht="15.75" customHeight="1" x14ac:dyDescent="0.2">
      <c r="A91" s="45"/>
      <c r="B91" s="45"/>
      <c r="C91" s="55"/>
      <c r="D91" s="52"/>
      <c r="E91" s="66"/>
      <c r="F91" s="53"/>
      <c r="H91" s="52"/>
      <c r="I91" s="21"/>
      <c r="K91" s="50"/>
      <c r="L91" s="51"/>
      <c r="O91" s="50"/>
      <c r="P91" s="51"/>
    </row>
    <row r="92" spans="1:31" ht="15.75" customHeight="1" x14ac:dyDescent="0.25">
      <c r="A92" s="15" t="s">
        <v>17</v>
      </c>
      <c r="B92" s="22">
        <f>SUM(B93:B97)</f>
        <v>23163</v>
      </c>
      <c r="C92" s="47"/>
      <c r="D92" s="23">
        <f t="shared" ref="D92:D97" si="10">(B92/B$99)*100</f>
        <v>13.852557547051331</v>
      </c>
      <c r="E92" s="47"/>
      <c r="F92" s="54">
        <f>SUM(F93:F97)</f>
        <v>190412969</v>
      </c>
      <c r="G92" s="47"/>
      <c r="H92" s="23">
        <f t="shared" ref="H92:H97" si="11">(F92/F$99)*100</f>
        <v>16.865288860392035</v>
      </c>
      <c r="I92" s="49"/>
      <c r="K92" s="50"/>
      <c r="L92" s="51"/>
      <c r="O92" s="50"/>
      <c r="P92" s="51"/>
    </row>
    <row r="93" spans="1:31" ht="15.75" customHeight="1" x14ac:dyDescent="0.2">
      <c r="A93" s="39" t="s">
        <v>94</v>
      </c>
      <c r="B93" s="16">
        <v>14603</v>
      </c>
      <c r="C93" s="5"/>
      <c r="D93" s="17">
        <f t="shared" si="10"/>
        <v>8.7332771169360868</v>
      </c>
      <c r="E93" s="5"/>
      <c r="F93" s="20">
        <v>169875722</v>
      </c>
      <c r="G93" s="5"/>
      <c r="H93" s="17">
        <f t="shared" si="11"/>
        <v>15.046260435641093</v>
      </c>
      <c r="I93" s="19"/>
      <c r="K93" s="50"/>
      <c r="L93" s="51"/>
      <c r="O93" s="50"/>
      <c r="P93" s="51"/>
    </row>
    <row r="94" spans="1:31" ht="15.75" customHeight="1" x14ac:dyDescent="0.2">
      <c r="A94" s="39" t="s">
        <v>95</v>
      </c>
      <c r="B94" s="16">
        <v>7331</v>
      </c>
      <c r="C94" s="5"/>
      <c r="D94" s="17">
        <f t="shared" si="10"/>
        <v>4.3842809384550065</v>
      </c>
      <c r="E94" s="5"/>
      <c r="F94" s="20">
        <v>19866042</v>
      </c>
      <c r="G94" s="5"/>
      <c r="H94" s="17">
        <f t="shared" si="11"/>
        <v>1.7595783449113716</v>
      </c>
      <c r="I94" s="19"/>
      <c r="K94" s="50"/>
      <c r="L94" s="51"/>
      <c r="O94" s="50"/>
      <c r="P94" s="51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5.75" customHeight="1" x14ac:dyDescent="0.2">
      <c r="A95" s="39" t="s">
        <v>96</v>
      </c>
      <c r="B95" s="16">
        <v>44</v>
      </c>
      <c r="C95" s="5"/>
      <c r="D95" s="17">
        <f t="shared" si="10"/>
        <v>2.63140582856391E-2</v>
      </c>
      <c r="E95" s="5"/>
      <c r="F95" s="20">
        <v>305177</v>
      </c>
      <c r="G95" s="5"/>
      <c r="H95" s="17">
        <f t="shared" si="11"/>
        <v>2.7030187521249457E-2</v>
      </c>
      <c r="I95" s="19"/>
      <c r="K95" s="50"/>
      <c r="L95" s="51"/>
      <c r="O95" s="50"/>
      <c r="P95" s="51"/>
    </row>
    <row r="96" spans="1:31" ht="15.75" customHeight="1" x14ac:dyDescent="0.2">
      <c r="A96" s="39" t="s">
        <v>97</v>
      </c>
      <c r="B96" s="16">
        <v>179</v>
      </c>
      <c r="C96" s="5"/>
      <c r="D96" s="17">
        <f t="shared" si="10"/>
        <v>0.10705037348021362</v>
      </c>
      <c r="E96" s="5"/>
      <c r="F96" s="20">
        <v>180617</v>
      </c>
      <c r="G96" s="5"/>
      <c r="H96" s="17">
        <f t="shared" si="11"/>
        <v>1.5997638680259368E-2</v>
      </c>
      <c r="I96" s="19"/>
      <c r="K96" s="50"/>
      <c r="L96" s="51"/>
      <c r="O96" s="50"/>
      <c r="P96" s="51"/>
    </row>
    <row r="97" spans="1:16" ht="15.75" customHeight="1" x14ac:dyDescent="0.2">
      <c r="A97" s="39" t="s">
        <v>98</v>
      </c>
      <c r="B97" s="16">
        <v>1006</v>
      </c>
      <c r="C97" s="5"/>
      <c r="D97" s="17">
        <f t="shared" si="10"/>
        <v>0.60163505989438493</v>
      </c>
      <c r="E97" s="5"/>
      <c r="F97" s="20">
        <v>185411</v>
      </c>
      <c r="G97" s="5"/>
      <c r="H97" s="17">
        <f t="shared" si="11"/>
        <v>1.6422253638060481E-2</v>
      </c>
      <c r="I97" s="19"/>
      <c r="K97" s="50"/>
      <c r="L97" s="51"/>
      <c r="O97" s="50"/>
      <c r="P97" s="51"/>
    </row>
    <row r="98" spans="1:16" x14ac:dyDescent="0.2">
      <c r="A98" s="45"/>
      <c r="B98" s="45"/>
      <c r="D98" s="52"/>
      <c r="F98" s="53"/>
      <c r="H98" s="52"/>
      <c r="I98" s="21"/>
      <c r="K98" s="50"/>
      <c r="L98" s="51"/>
      <c r="O98" s="50"/>
      <c r="P98" s="51"/>
    </row>
    <row r="99" spans="1:16" ht="15.75" x14ac:dyDescent="0.25">
      <c r="A99" s="25" t="s">
        <v>18</v>
      </c>
      <c r="B99" s="26">
        <f>B11+B17+B25+B37+B59+B73+B79+B92</f>
        <v>167211</v>
      </c>
      <c r="C99" s="41"/>
      <c r="D99" s="27">
        <f>D11+D17+D25+D37+D59+D73+D79+D92</f>
        <v>100</v>
      </c>
      <c r="E99" s="28" t="s">
        <v>11</v>
      </c>
      <c r="F99" s="29">
        <f>F11+F17+F25+F37+F59+F73+F79+F92</f>
        <v>1129022874</v>
      </c>
      <c r="G99" s="28"/>
      <c r="H99" s="27">
        <f>H11+H17+H25+H37+H59+H73+H79+H92</f>
        <v>100</v>
      </c>
      <c r="I99" s="30" t="s">
        <v>11</v>
      </c>
      <c r="K99" s="50"/>
      <c r="L99" s="51"/>
      <c r="O99" s="50"/>
      <c r="P99" s="51"/>
    </row>
    <row r="101" spans="1:16" x14ac:dyDescent="0.2">
      <c r="B101" s="55"/>
      <c r="F101" s="55"/>
    </row>
  </sheetData>
  <mergeCells count="11">
    <mergeCell ref="A49:I49"/>
    <mergeCell ref="A50:I50"/>
    <mergeCell ref="A52:I52"/>
    <mergeCell ref="A53:I53"/>
    <mergeCell ref="A54:I54"/>
    <mergeCell ref="A1:I1"/>
    <mergeCell ref="A2:I2"/>
    <mergeCell ref="A4:I4"/>
    <mergeCell ref="A5:I5"/>
    <mergeCell ref="A6:I6"/>
    <mergeCell ref="A46:I46"/>
  </mergeCells>
  <pageMargins left="0.7" right="0.7" top="0.75" bottom="0.75" header="0.3" footer="0.3"/>
  <pageSetup scale="81" orientation="portrait" horizontalDpi="4294967295" verticalDpi="4294967295" r:id="rId1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A5D1-B018-42C3-B79D-FCA81954CC0D}">
  <dimension ref="A1:G19"/>
  <sheetViews>
    <sheetView showGridLines="0" zoomScaleNormal="100" workbookViewId="0">
      <selection sqref="A1:G1"/>
    </sheetView>
  </sheetViews>
  <sheetFormatPr defaultRowHeight="12.75" x14ac:dyDescent="0.2"/>
  <cols>
    <col min="1" max="1" width="29.5703125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29.5703125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29.5703125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29.5703125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29.5703125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29.5703125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29.5703125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29.5703125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29.5703125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29.5703125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29.5703125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29.5703125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29.5703125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29.5703125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29.5703125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29.5703125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29.5703125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29.5703125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29.5703125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29.5703125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29.5703125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29.5703125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29.5703125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29.5703125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29.5703125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29.5703125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29.5703125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29.5703125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29.5703125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29.5703125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29.5703125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29.5703125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29.5703125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29.5703125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29.5703125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29.5703125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29.5703125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29.5703125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29.5703125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29.5703125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29.5703125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29.5703125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29.5703125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29.5703125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29.5703125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29.5703125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29.5703125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29.5703125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29.5703125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29.5703125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29.5703125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29.5703125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29.5703125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29.5703125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29.5703125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29.5703125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29.5703125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29.5703125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29.5703125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29.5703125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29.5703125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29.5703125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29.5703125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29.5703125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1" t="s">
        <v>156</v>
      </c>
      <c r="B1" s="1"/>
      <c r="C1" s="1"/>
      <c r="D1" s="1"/>
      <c r="E1" s="1"/>
      <c r="F1" s="1"/>
      <c r="G1" s="1"/>
    </row>
    <row r="2" spans="1:7" ht="20.25" x14ac:dyDescent="0.3">
      <c r="A2" s="1" t="s">
        <v>1</v>
      </c>
      <c r="B2" s="1"/>
      <c r="C2" s="1"/>
      <c r="D2" s="1"/>
      <c r="E2" s="1"/>
      <c r="F2" s="1"/>
      <c r="G2" s="1"/>
    </row>
    <row r="4" spans="1:7" ht="18" x14ac:dyDescent="0.25">
      <c r="A4" s="3" t="s">
        <v>162</v>
      </c>
      <c r="B4" s="3"/>
      <c r="C4" s="3"/>
      <c r="D4" s="3"/>
      <c r="E4" s="3"/>
      <c r="F4" s="3"/>
      <c r="G4" s="3"/>
    </row>
    <row r="5" spans="1:7" ht="18" x14ac:dyDescent="0.25">
      <c r="A5" s="3" t="s">
        <v>20</v>
      </c>
      <c r="B5" s="3"/>
      <c r="C5" s="3"/>
      <c r="D5" s="3"/>
      <c r="E5" s="3"/>
      <c r="F5" s="3"/>
      <c r="G5" s="3"/>
    </row>
    <row r="6" spans="1:7" ht="15" x14ac:dyDescent="0.2">
      <c r="A6" s="5"/>
      <c r="B6" s="5"/>
      <c r="C6" s="5"/>
      <c r="D6" s="5"/>
      <c r="E6" s="5"/>
      <c r="F6" s="5"/>
      <c r="G6" s="5"/>
    </row>
    <row r="7" spans="1:7" ht="15.75" x14ac:dyDescent="0.25">
      <c r="A7" s="67"/>
      <c r="B7" s="32"/>
      <c r="C7" s="7" t="s">
        <v>5</v>
      </c>
      <c r="D7" s="33"/>
      <c r="E7" s="34" t="s">
        <v>9</v>
      </c>
      <c r="F7" s="7" t="s">
        <v>5</v>
      </c>
      <c r="G7" s="35"/>
    </row>
    <row r="8" spans="1:7" ht="15.75" x14ac:dyDescent="0.25">
      <c r="A8" s="10" t="s">
        <v>21</v>
      </c>
      <c r="B8" s="11" t="s">
        <v>7</v>
      </c>
      <c r="C8" s="12" t="s">
        <v>8</v>
      </c>
      <c r="D8" s="36"/>
      <c r="E8" s="37" t="s">
        <v>22</v>
      </c>
      <c r="F8" s="12" t="s">
        <v>8</v>
      </c>
      <c r="G8" s="38"/>
    </row>
    <row r="9" spans="1:7" ht="28.5" customHeight="1" x14ac:dyDescent="0.25">
      <c r="A9" s="15" t="s">
        <v>23</v>
      </c>
      <c r="B9" s="16">
        <v>77534</v>
      </c>
      <c r="C9" s="17">
        <f t="shared" ref="C9:C16" si="0">(B9/B$18)*100</f>
        <v>46.368958979971417</v>
      </c>
      <c r="D9" s="5" t="s">
        <v>11</v>
      </c>
      <c r="E9" s="18">
        <v>1209552</v>
      </c>
      <c r="F9" s="17">
        <f t="shared" ref="F9:F16" si="1">(E9/E$18)*100</f>
        <v>0.10713263920485039</v>
      </c>
      <c r="G9" s="19" t="s">
        <v>11</v>
      </c>
    </row>
    <row r="10" spans="1:7" ht="28.5" customHeight="1" x14ac:dyDescent="0.25">
      <c r="A10" s="15" t="s">
        <v>24</v>
      </c>
      <c r="B10" s="16">
        <v>21593</v>
      </c>
      <c r="C10" s="17">
        <f t="shared" si="0"/>
        <v>12.913624103677391</v>
      </c>
      <c r="D10" s="5"/>
      <c r="E10" s="20">
        <v>12759615</v>
      </c>
      <c r="F10" s="17">
        <f t="shared" si="1"/>
        <v>1.1301467239009131</v>
      </c>
      <c r="G10" s="19"/>
    </row>
    <row r="11" spans="1:7" ht="28.5" customHeight="1" x14ac:dyDescent="0.25">
      <c r="A11" s="15" t="s">
        <v>25</v>
      </c>
      <c r="B11" s="16">
        <v>40464</v>
      </c>
      <c r="C11" s="17">
        <f t="shared" si="0"/>
        <v>24.199364874320469</v>
      </c>
      <c r="D11" s="5"/>
      <c r="E11" s="20">
        <v>97798286</v>
      </c>
      <c r="F11" s="17">
        <f t="shared" si="1"/>
        <v>8.6622059149923043</v>
      </c>
      <c r="G11" s="19"/>
    </row>
    <row r="12" spans="1:7" ht="28.5" customHeight="1" x14ac:dyDescent="0.25">
      <c r="A12" s="15" t="s">
        <v>26</v>
      </c>
      <c r="B12" s="16">
        <v>11434</v>
      </c>
      <c r="C12" s="17">
        <f t="shared" si="0"/>
        <v>6.8380668735908516</v>
      </c>
      <c r="D12" s="5"/>
      <c r="E12" s="20">
        <v>80986757</v>
      </c>
      <c r="F12" s="17">
        <f t="shared" si="1"/>
        <v>7.1731723961035927</v>
      </c>
      <c r="G12" s="19"/>
    </row>
    <row r="13" spans="1:7" ht="28.5" customHeight="1" x14ac:dyDescent="0.25">
      <c r="A13" s="15" t="s">
        <v>100</v>
      </c>
      <c r="B13" s="16">
        <v>12917</v>
      </c>
      <c r="C13" s="17">
        <f t="shared" si="0"/>
        <v>7.7249702471727337</v>
      </c>
      <c r="D13" s="5"/>
      <c r="E13" s="20">
        <v>268796556</v>
      </c>
      <c r="F13" s="17">
        <f t="shared" si="1"/>
        <v>23.807892883856475</v>
      </c>
      <c r="G13" s="19"/>
    </row>
    <row r="14" spans="1:7" ht="28.5" customHeight="1" x14ac:dyDescent="0.25">
      <c r="A14" s="15" t="s">
        <v>28</v>
      </c>
      <c r="B14" s="16">
        <v>3053</v>
      </c>
      <c r="C14" s="17">
        <f t="shared" si="0"/>
        <v>1.8258368169558221</v>
      </c>
      <c r="D14" s="5"/>
      <c r="E14" s="20">
        <v>374418519</v>
      </c>
      <c r="F14" s="17">
        <f t="shared" si="1"/>
        <v>33.163058808254156</v>
      </c>
      <c r="G14" s="19"/>
    </row>
    <row r="15" spans="1:7" ht="28.5" customHeight="1" x14ac:dyDescent="0.25">
      <c r="A15" s="15" t="s">
        <v>29</v>
      </c>
      <c r="B15" s="16">
        <v>144</v>
      </c>
      <c r="C15" s="17">
        <f t="shared" si="0"/>
        <v>8.6118736207546148E-2</v>
      </c>
      <c r="D15" s="5"/>
      <c r="E15" s="20">
        <v>98171431</v>
      </c>
      <c r="F15" s="17">
        <f t="shared" si="1"/>
        <v>8.6952561754656816</v>
      </c>
      <c r="G15" s="19"/>
    </row>
    <row r="16" spans="1:7" ht="28.5" customHeight="1" x14ac:dyDescent="0.25">
      <c r="A16" s="15" t="s">
        <v>30</v>
      </c>
      <c r="B16" s="16">
        <v>72</v>
      </c>
      <c r="C16" s="17">
        <f t="shared" si="0"/>
        <v>4.3059368103773074E-2</v>
      </c>
      <c r="D16" s="5"/>
      <c r="E16" s="20">
        <v>194882156</v>
      </c>
      <c r="F16" s="17">
        <f t="shared" si="1"/>
        <v>17.261134458222031</v>
      </c>
      <c r="G16" s="19"/>
    </row>
    <row r="17" spans="1:7" ht="15" x14ac:dyDescent="0.2">
      <c r="A17" s="39"/>
      <c r="B17" s="39"/>
      <c r="C17" s="17"/>
      <c r="D17" s="5"/>
      <c r="E17" s="39"/>
      <c r="F17" s="17"/>
      <c r="G17" s="19"/>
    </row>
    <row r="18" spans="1:7" ht="15.75" x14ac:dyDescent="0.25">
      <c r="A18" s="25" t="s">
        <v>18</v>
      </c>
      <c r="B18" s="26">
        <f>SUM(B9:B16)</f>
        <v>167211</v>
      </c>
      <c r="C18" s="27">
        <f>SUM(C9:C16)</f>
        <v>100.00000000000001</v>
      </c>
      <c r="D18" s="41" t="s">
        <v>11</v>
      </c>
      <c r="E18" s="29">
        <f>SUM(E9:E16)</f>
        <v>1129022872</v>
      </c>
      <c r="F18" s="27">
        <f>SUM(F9:F16)</f>
        <v>100.00000000000001</v>
      </c>
      <c r="G18" s="30" t="s">
        <v>11</v>
      </c>
    </row>
    <row r="19" spans="1:7" x14ac:dyDescent="0.2">
      <c r="B19" s="42"/>
      <c r="E19" s="42"/>
    </row>
  </sheetData>
  <mergeCells count="4">
    <mergeCell ref="A1:G1"/>
    <mergeCell ref="A2:G2"/>
    <mergeCell ref="A4:G4"/>
    <mergeCell ref="A5:G5"/>
  </mergeCells>
  <pageMargins left="0.7" right="0.7" top="0.75" bottom="0.75" header="0.3" footer="0.3"/>
  <pageSetup scale="9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3728-F1D2-400F-99E3-2CAD13AB97DD}">
  <dimension ref="A1:G21"/>
  <sheetViews>
    <sheetView showGridLines="0" zoomScaleNormal="100" workbookViewId="0">
      <selection sqref="A1:G1"/>
    </sheetView>
  </sheetViews>
  <sheetFormatPr defaultRowHeight="12.75" x14ac:dyDescent="0.2"/>
  <cols>
    <col min="1" max="1" width="27.28515625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27.28515625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27.28515625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27.28515625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27.28515625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27.28515625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27.28515625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27.28515625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27.28515625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27.28515625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27.28515625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27.28515625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27.28515625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27.28515625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27.28515625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27.28515625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27.28515625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27.28515625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27.28515625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27.28515625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27.28515625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27.28515625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27.28515625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27.28515625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27.28515625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27.28515625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27.28515625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27.28515625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27.28515625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27.28515625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27.28515625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27.28515625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27.28515625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27.28515625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27.28515625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27.28515625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27.28515625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27.28515625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27.28515625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27.28515625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27.28515625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27.28515625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27.28515625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27.28515625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27.28515625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27.28515625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27.28515625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27.28515625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27.28515625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27.28515625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27.28515625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27.28515625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27.28515625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27.28515625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27.28515625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27.28515625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27.28515625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27.28515625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27.28515625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27.28515625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27.28515625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27.28515625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27.28515625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27.28515625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1" t="s">
        <v>156</v>
      </c>
      <c r="B1" s="1"/>
      <c r="C1" s="1"/>
      <c r="D1" s="1"/>
      <c r="E1" s="1"/>
      <c r="F1" s="1"/>
      <c r="G1" s="1"/>
    </row>
    <row r="2" spans="1:7" ht="20.25" x14ac:dyDescent="0.3">
      <c r="A2" s="1" t="s">
        <v>1</v>
      </c>
      <c r="B2" s="1"/>
      <c r="C2" s="1"/>
      <c r="D2" s="1"/>
      <c r="E2" s="1"/>
      <c r="F2" s="1"/>
      <c r="G2" s="1"/>
    </row>
    <row r="4" spans="1:7" ht="18" x14ac:dyDescent="0.25">
      <c r="A4" s="3" t="s">
        <v>163</v>
      </c>
      <c r="B4" s="68"/>
      <c r="C4" s="3"/>
      <c r="D4" s="3"/>
      <c r="E4" s="3"/>
      <c r="F4" s="3"/>
      <c r="G4" s="3"/>
    </row>
    <row r="5" spans="1:7" ht="18" x14ac:dyDescent="0.25">
      <c r="A5" s="3" t="s">
        <v>102</v>
      </c>
      <c r="B5" s="3"/>
      <c r="C5" s="3"/>
      <c r="D5" s="3"/>
      <c r="E5" s="3"/>
      <c r="F5" s="3"/>
      <c r="G5" s="3"/>
    </row>
    <row r="6" spans="1:7" ht="18" x14ac:dyDescent="0.25">
      <c r="A6" s="3" t="s">
        <v>103</v>
      </c>
      <c r="B6" s="3"/>
      <c r="C6" s="3"/>
      <c r="D6" s="3"/>
      <c r="E6" s="3"/>
      <c r="F6" s="3"/>
      <c r="G6" s="3"/>
    </row>
    <row r="7" spans="1:7" ht="15" x14ac:dyDescent="0.2">
      <c r="A7" s="4" t="s">
        <v>4</v>
      </c>
      <c r="B7" s="4"/>
      <c r="C7" s="4"/>
      <c r="D7" s="4"/>
      <c r="E7" s="4"/>
      <c r="F7" s="4"/>
      <c r="G7" s="4"/>
    </row>
    <row r="8" spans="1:7" x14ac:dyDescent="0.2">
      <c r="A8" s="69"/>
      <c r="B8" s="69"/>
      <c r="C8" s="69"/>
      <c r="D8" s="69"/>
      <c r="E8" s="69"/>
      <c r="F8" s="69"/>
      <c r="G8" s="69"/>
    </row>
    <row r="9" spans="1:7" ht="15.75" x14ac:dyDescent="0.25">
      <c r="A9" s="67"/>
      <c r="B9" s="70" t="s">
        <v>104</v>
      </c>
      <c r="C9" s="71"/>
      <c r="D9" s="72"/>
      <c r="E9" s="70" t="s">
        <v>105</v>
      </c>
      <c r="F9" s="71"/>
      <c r="G9" s="72"/>
    </row>
    <row r="10" spans="1:7" ht="15.75" x14ac:dyDescent="0.25">
      <c r="A10" s="10" t="s">
        <v>6</v>
      </c>
      <c r="B10" s="11" t="s">
        <v>7</v>
      </c>
      <c r="C10" s="12" t="s">
        <v>9</v>
      </c>
      <c r="D10" s="73"/>
      <c r="E10" s="11" t="s">
        <v>7</v>
      </c>
      <c r="F10" s="12" t="s">
        <v>9</v>
      </c>
      <c r="G10" s="73"/>
    </row>
    <row r="11" spans="1:7" ht="28.5" customHeight="1" x14ac:dyDescent="0.25">
      <c r="A11" s="15" t="s">
        <v>10</v>
      </c>
      <c r="B11" s="16">
        <v>614</v>
      </c>
      <c r="C11" s="74">
        <v>61647277</v>
      </c>
      <c r="D11" s="75"/>
      <c r="E11" s="39">
        <v>97</v>
      </c>
      <c r="F11" s="74">
        <v>47171811</v>
      </c>
      <c r="G11" s="77"/>
    </row>
    <row r="12" spans="1:7" ht="28.5" customHeight="1" x14ac:dyDescent="0.25">
      <c r="A12" s="15" t="s">
        <v>12</v>
      </c>
      <c r="B12" s="16">
        <v>3761</v>
      </c>
      <c r="C12" s="62">
        <v>234349618</v>
      </c>
      <c r="D12" s="75"/>
      <c r="E12" s="39">
        <v>370</v>
      </c>
      <c r="F12" s="62">
        <v>150729347</v>
      </c>
      <c r="G12" s="77"/>
    </row>
    <row r="13" spans="1:7" ht="28.5" customHeight="1" x14ac:dyDescent="0.25">
      <c r="A13" s="15" t="s">
        <v>16</v>
      </c>
      <c r="B13" s="16">
        <v>524</v>
      </c>
      <c r="C13" s="62">
        <v>40727067</v>
      </c>
      <c r="D13" s="75"/>
      <c r="E13" s="39">
        <v>74</v>
      </c>
      <c r="F13" s="62">
        <v>27880623</v>
      </c>
      <c r="G13" s="77"/>
    </row>
    <row r="14" spans="1:7" ht="28.5" customHeight="1" x14ac:dyDescent="0.25">
      <c r="A14" s="15" t="s">
        <v>53</v>
      </c>
      <c r="B14" s="16">
        <v>2657</v>
      </c>
      <c r="C14" s="62">
        <v>107017510</v>
      </c>
      <c r="D14" s="75"/>
      <c r="E14" s="39">
        <v>190</v>
      </c>
      <c r="F14" s="62">
        <v>46181348</v>
      </c>
      <c r="G14" s="77"/>
    </row>
    <row r="15" spans="1:7" ht="28.5" customHeight="1" x14ac:dyDescent="0.25">
      <c r="A15" s="15" t="s">
        <v>65</v>
      </c>
      <c r="B15" s="16">
        <v>4184</v>
      </c>
      <c r="C15" s="62">
        <v>167421266</v>
      </c>
      <c r="D15" s="75"/>
      <c r="E15" s="39">
        <v>288</v>
      </c>
      <c r="F15" s="62">
        <v>72598910</v>
      </c>
      <c r="G15" s="77"/>
    </row>
    <row r="16" spans="1:7" ht="28.5" customHeight="1" x14ac:dyDescent="0.25">
      <c r="A16" s="15" t="s">
        <v>14</v>
      </c>
      <c r="B16" s="16">
        <v>318</v>
      </c>
      <c r="C16" s="62">
        <v>36327464</v>
      </c>
      <c r="D16" s="75"/>
      <c r="E16" s="39">
        <v>32</v>
      </c>
      <c r="F16" s="62">
        <v>29543823</v>
      </c>
      <c r="G16" s="77"/>
    </row>
    <row r="17" spans="1:7" ht="28.5" customHeight="1" x14ac:dyDescent="0.25">
      <c r="A17" s="15" t="s">
        <v>15</v>
      </c>
      <c r="B17" s="16">
        <v>2566</v>
      </c>
      <c r="C17" s="62">
        <v>126923253</v>
      </c>
      <c r="D17" s="75"/>
      <c r="E17" s="39">
        <v>265</v>
      </c>
      <c r="F17" s="62">
        <v>67874327</v>
      </c>
      <c r="G17" s="77"/>
    </row>
    <row r="18" spans="1:7" ht="28.5" customHeight="1" x14ac:dyDescent="0.25">
      <c r="A18" s="15" t="s">
        <v>17</v>
      </c>
      <c r="B18" s="16">
        <v>2097</v>
      </c>
      <c r="C18" s="62">
        <v>167109181</v>
      </c>
      <c r="D18" s="75"/>
      <c r="E18" s="39">
        <v>356</v>
      </c>
      <c r="F18" s="62">
        <v>120012376</v>
      </c>
      <c r="G18" s="77"/>
    </row>
    <row r="19" spans="1:7" ht="15.75" x14ac:dyDescent="0.25">
      <c r="A19" s="15"/>
      <c r="B19" s="78"/>
      <c r="E19" s="78"/>
      <c r="G19" s="77"/>
    </row>
    <row r="20" spans="1:7" ht="15.75" x14ac:dyDescent="0.25">
      <c r="A20" s="25" t="s">
        <v>18</v>
      </c>
      <c r="B20" s="26">
        <f>SUM(B11:B18)</f>
        <v>16721</v>
      </c>
      <c r="C20" s="79">
        <f>SUM(C11:C18)</f>
        <v>941522636</v>
      </c>
      <c r="D20" s="80"/>
      <c r="E20" s="26">
        <f>SUM(E11:E18)</f>
        <v>1672</v>
      </c>
      <c r="F20" s="79">
        <f>SUM(F11:F18)</f>
        <v>561992565</v>
      </c>
      <c r="G20" s="80"/>
    </row>
    <row r="21" spans="1:7" x14ac:dyDescent="0.2">
      <c r="B21" s="42"/>
      <c r="C21" s="42"/>
      <c r="D21" s="42"/>
      <c r="E21" s="42"/>
      <c r="F21" s="42"/>
    </row>
  </sheetData>
  <mergeCells count="8">
    <mergeCell ref="B9:D9"/>
    <mergeCell ref="E9:G9"/>
    <mergeCell ref="A1:G1"/>
    <mergeCell ref="A2:G2"/>
    <mergeCell ref="A4:G4"/>
    <mergeCell ref="A5:G5"/>
    <mergeCell ref="A6:G6"/>
    <mergeCell ref="A7:G7"/>
  </mergeCells>
  <pageMargins left="0.7" right="0.7" top="0.75" bottom="0.75" header="0.3" footer="0.3"/>
  <pageSetup scale="93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FC8A-F2A3-41AB-968E-A95FCA1BE336}">
  <dimension ref="A1:I22"/>
  <sheetViews>
    <sheetView showGridLines="0" zoomScaleNormal="100" workbookViewId="0">
      <selection sqref="A1:H1"/>
    </sheetView>
  </sheetViews>
  <sheetFormatPr defaultRowHeight="12.75" x14ac:dyDescent="0.2"/>
  <cols>
    <col min="1" max="1" width="16.28515625" customWidth="1"/>
    <col min="2" max="2" width="20.140625" customWidth="1"/>
    <col min="3" max="3" width="16.28515625" customWidth="1"/>
    <col min="4" max="4" width="12" customWidth="1"/>
    <col min="5" max="5" width="3.28515625" customWidth="1"/>
    <col min="6" max="6" width="16.28515625" customWidth="1"/>
    <col min="7" max="7" width="12" customWidth="1"/>
    <col min="8" max="8" width="3.140625" customWidth="1"/>
    <col min="9" max="9" width="11.42578125" customWidth="1"/>
    <col min="257" max="257" width="16.28515625" customWidth="1"/>
    <col min="258" max="258" width="20.140625" customWidth="1"/>
    <col min="259" max="259" width="16.28515625" customWidth="1"/>
    <col min="260" max="260" width="12" customWidth="1"/>
    <col min="261" max="261" width="3.28515625" customWidth="1"/>
    <col min="262" max="262" width="16.28515625" customWidth="1"/>
    <col min="263" max="263" width="12" customWidth="1"/>
    <col min="264" max="264" width="3.140625" customWidth="1"/>
    <col min="265" max="265" width="11.42578125" customWidth="1"/>
    <col min="513" max="513" width="16.28515625" customWidth="1"/>
    <col min="514" max="514" width="20.140625" customWidth="1"/>
    <col min="515" max="515" width="16.28515625" customWidth="1"/>
    <col min="516" max="516" width="12" customWidth="1"/>
    <col min="517" max="517" width="3.28515625" customWidth="1"/>
    <col min="518" max="518" width="16.28515625" customWidth="1"/>
    <col min="519" max="519" width="12" customWidth="1"/>
    <col min="520" max="520" width="3.140625" customWidth="1"/>
    <col min="521" max="521" width="11.42578125" customWidth="1"/>
    <col min="769" max="769" width="16.28515625" customWidth="1"/>
    <col min="770" max="770" width="20.140625" customWidth="1"/>
    <col min="771" max="771" width="16.28515625" customWidth="1"/>
    <col min="772" max="772" width="12" customWidth="1"/>
    <col min="773" max="773" width="3.28515625" customWidth="1"/>
    <col min="774" max="774" width="16.28515625" customWidth="1"/>
    <col min="775" max="775" width="12" customWidth="1"/>
    <col min="776" max="776" width="3.140625" customWidth="1"/>
    <col min="777" max="777" width="11.42578125" customWidth="1"/>
    <col min="1025" max="1025" width="16.28515625" customWidth="1"/>
    <col min="1026" max="1026" width="20.140625" customWidth="1"/>
    <col min="1027" max="1027" width="16.28515625" customWidth="1"/>
    <col min="1028" max="1028" width="12" customWidth="1"/>
    <col min="1029" max="1029" width="3.28515625" customWidth="1"/>
    <col min="1030" max="1030" width="16.28515625" customWidth="1"/>
    <col min="1031" max="1031" width="12" customWidth="1"/>
    <col min="1032" max="1032" width="3.140625" customWidth="1"/>
    <col min="1033" max="1033" width="11.42578125" customWidth="1"/>
    <col min="1281" max="1281" width="16.28515625" customWidth="1"/>
    <col min="1282" max="1282" width="20.140625" customWidth="1"/>
    <col min="1283" max="1283" width="16.28515625" customWidth="1"/>
    <col min="1284" max="1284" width="12" customWidth="1"/>
    <col min="1285" max="1285" width="3.28515625" customWidth="1"/>
    <col min="1286" max="1286" width="16.28515625" customWidth="1"/>
    <col min="1287" max="1287" width="12" customWidth="1"/>
    <col min="1288" max="1288" width="3.140625" customWidth="1"/>
    <col min="1289" max="1289" width="11.42578125" customWidth="1"/>
    <col min="1537" max="1537" width="16.28515625" customWidth="1"/>
    <col min="1538" max="1538" width="20.140625" customWidth="1"/>
    <col min="1539" max="1539" width="16.28515625" customWidth="1"/>
    <col min="1540" max="1540" width="12" customWidth="1"/>
    <col min="1541" max="1541" width="3.28515625" customWidth="1"/>
    <col min="1542" max="1542" width="16.28515625" customWidth="1"/>
    <col min="1543" max="1543" width="12" customWidth="1"/>
    <col min="1544" max="1544" width="3.140625" customWidth="1"/>
    <col min="1545" max="1545" width="11.42578125" customWidth="1"/>
    <col min="1793" max="1793" width="16.28515625" customWidth="1"/>
    <col min="1794" max="1794" width="20.140625" customWidth="1"/>
    <col min="1795" max="1795" width="16.28515625" customWidth="1"/>
    <col min="1796" max="1796" width="12" customWidth="1"/>
    <col min="1797" max="1797" width="3.28515625" customWidth="1"/>
    <col min="1798" max="1798" width="16.28515625" customWidth="1"/>
    <col min="1799" max="1799" width="12" customWidth="1"/>
    <col min="1800" max="1800" width="3.140625" customWidth="1"/>
    <col min="1801" max="1801" width="11.42578125" customWidth="1"/>
    <col min="2049" max="2049" width="16.28515625" customWidth="1"/>
    <col min="2050" max="2050" width="20.140625" customWidth="1"/>
    <col min="2051" max="2051" width="16.28515625" customWidth="1"/>
    <col min="2052" max="2052" width="12" customWidth="1"/>
    <col min="2053" max="2053" width="3.28515625" customWidth="1"/>
    <col min="2054" max="2054" width="16.28515625" customWidth="1"/>
    <col min="2055" max="2055" width="12" customWidth="1"/>
    <col min="2056" max="2056" width="3.140625" customWidth="1"/>
    <col min="2057" max="2057" width="11.42578125" customWidth="1"/>
    <col min="2305" max="2305" width="16.28515625" customWidth="1"/>
    <col min="2306" max="2306" width="20.140625" customWidth="1"/>
    <col min="2307" max="2307" width="16.28515625" customWidth="1"/>
    <col min="2308" max="2308" width="12" customWidth="1"/>
    <col min="2309" max="2309" width="3.28515625" customWidth="1"/>
    <col min="2310" max="2310" width="16.28515625" customWidth="1"/>
    <col min="2311" max="2311" width="12" customWidth="1"/>
    <col min="2312" max="2312" width="3.140625" customWidth="1"/>
    <col min="2313" max="2313" width="11.42578125" customWidth="1"/>
    <col min="2561" max="2561" width="16.28515625" customWidth="1"/>
    <col min="2562" max="2562" width="20.140625" customWidth="1"/>
    <col min="2563" max="2563" width="16.28515625" customWidth="1"/>
    <col min="2564" max="2564" width="12" customWidth="1"/>
    <col min="2565" max="2565" width="3.28515625" customWidth="1"/>
    <col min="2566" max="2566" width="16.28515625" customWidth="1"/>
    <col min="2567" max="2567" width="12" customWidth="1"/>
    <col min="2568" max="2568" width="3.140625" customWidth="1"/>
    <col min="2569" max="2569" width="11.42578125" customWidth="1"/>
    <col min="2817" max="2817" width="16.28515625" customWidth="1"/>
    <col min="2818" max="2818" width="20.140625" customWidth="1"/>
    <col min="2819" max="2819" width="16.28515625" customWidth="1"/>
    <col min="2820" max="2820" width="12" customWidth="1"/>
    <col min="2821" max="2821" width="3.28515625" customWidth="1"/>
    <col min="2822" max="2822" width="16.28515625" customWidth="1"/>
    <col min="2823" max="2823" width="12" customWidth="1"/>
    <col min="2824" max="2824" width="3.140625" customWidth="1"/>
    <col min="2825" max="2825" width="11.42578125" customWidth="1"/>
    <col min="3073" max="3073" width="16.28515625" customWidth="1"/>
    <col min="3074" max="3074" width="20.140625" customWidth="1"/>
    <col min="3075" max="3075" width="16.28515625" customWidth="1"/>
    <col min="3076" max="3076" width="12" customWidth="1"/>
    <col min="3077" max="3077" width="3.28515625" customWidth="1"/>
    <col min="3078" max="3078" width="16.28515625" customWidth="1"/>
    <col min="3079" max="3079" width="12" customWidth="1"/>
    <col min="3080" max="3080" width="3.140625" customWidth="1"/>
    <col min="3081" max="3081" width="11.42578125" customWidth="1"/>
    <col min="3329" max="3329" width="16.28515625" customWidth="1"/>
    <col min="3330" max="3330" width="20.140625" customWidth="1"/>
    <col min="3331" max="3331" width="16.28515625" customWidth="1"/>
    <col min="3332" max="3332" width="12" customWidth="1"/>
    <col min="3333" max="3333" width="3.28515625" customWidth="1"/>
    <col min="3334" max="3334" width="16.28515625" customWidth="1"/>
    <col min="3335" max="3335" width="12" customWidth="1"/>
    <col min="3336" max="3336" width="3.140625" customWidth="1"/>
    <col min="3337" max="3337" width="11.42578125" customWidth="1"/>
    <col min="3585" max="3585" width="16.28515625" customWidth="1"/>
    <col min="3586" max="3586" width="20.140625" customWidth="1"/>
    <col min="3587" max="3587" width="16.28515625" customWidth="1"/>
    <col min="3588" max="3588" width="12" customWidth="1"/>
    <col min="3589" max="3589" width="3.28515625" customWidth="1"/>
    <col min="3590" max="3590" width="16.28515625" customWidth="1"/>
    <col min="3591" max="3591" width="12" customWidth="1"/>
    <col min="3592" max="3592" width="3.140625" customWidth="1"/>
    <col min="3593" max="3593" width="11.42578125" customWidth="1"/>
    <col min="3841" max="3841" width="16.28515625" customWidth="1"/>
    <col min="3842" max="3842" width="20.140625" customWidth="1"/>
    <col min="3843" max="3843" width="16.28515625" customWidth="1"/>
    <col min="3844" max="3844" width="12" customWidth="1"/>
    <col min="3845" max="3845" width="3.28515625" customWidth="1"/>
    <col min="3846" max="3846" width="16.28515625" customWidth="1"/>
    <col min="3847" max="3847" width="12" customWidth="1"/>
    <col min="3848" max="3848" width="3.140625" customWidth="1"/>
    <col min="3849" max="3849" width="11.42578125" customWidth="1"/>
    <col min="4097" max="4097" width="16.28515625" customWidth="1"/>
    <col min="4098" max="4098" width="20.140625" customWidth="1"/>
    <col min="4099" max="4099" width="16.28515625" customWidth="1"/>
    <col min="4100" max="4100" width="12" customWidth="1"/>
    <col min="4101" max="4101" width="3.28515625" customWidth="1"/>
    <col min="4102" max="4102" width="16.28515625" customWidth="1"/>
    <col min="4103" max="4103" width="12" customWidth="1"/>
    <col min="4104" max="4104" width="3.140625" customWidth="1"/>
    <col min="4105" max="4105" width="11.42578125" customWidth="1"/>
    <col min="4353" max="4353" width="16.28515625" customWidth="1"/>
    <col min="4354" max="4354" width="20.140625" customWidth="1"/>
    <col min="4355" max="4355" width="16.28515625" customWidth="1"/>
    <col min="4356" max="4356" width="12" customWidth="1"/>
    <col min="4357" max="4357" width="3.28515625" customWidth="1"/>
    <col min="4358" max="4358" width="16.28515625" customWidth="1"/>
    <col min="4359" max="4359" width="12" customWidth="1"/>
    <col min="4360" max="4360" width="3.140625" customWidth="1"/>
    <col min="4361" max="4361" width="11.42578125" customWidth="1"/>
    <col min="4609" max="4609" width="16.28515625" customWidth="1"/>
    <col min="4610" max="4610" width="20.140625" customWidth="1"/>
    <col min="4611" max="4611" width="16.28515625" customWidth="1"/>
    <col min="4612" max="4612" width="12" customWidth="1"/>
    <col min="4613" max="4613" width="3.28515625" customWidth="1"/>
    <col min="4614" max="4614" width="16.28515625" customWidth="1"/>
    <col min="4615" max="4615" width="12" customWidth="1"/>
    <col min="4616" max="4616" width="3.140625" customWidth="1"/>
    <col min="4617" max="4617" width="11.42578125" customWidth="1"/>
    <col min="4865" max="4865" width="16.28515625" customWidth="1"/>
    <col min="4866" max="4866" width="20.140625" customWidth="1"/>
    <col min="4867" max="4867" width="16.28515625" customWidth="1"/>
    <col min="4868" max="4868" width="12" customWidth="1"/>
    <col min="4869" max="4869" width="3.28515625" customWidth="1"/>
    <col min="4870" max="4870" width="16.28515625" customWidth="1"/>
    <col min="4871" max="4871" width="12" customWidth="1"/>
    <col min="4872" max="4872" width="3.140625" customWidth="1"/>
    <col min="4873" max="4873" width="11.42578125" customWidth="1"/>
    <col min="5121" max="5121" width="16.28515625" customWidth="1"/>
    <col min="5122" max="5122" width="20.140625" customWidth="1"/>
    <col min="5123" max="5123" width="16.28515625" customWidth="1"/>
    <col min="5124" max="5124" width="12" customWidth="1"/>
    <col min="5125" max="5125" width="3.28515625" customWidth="1"/>
    <col min="5126" max="5126" width="16.28515625" customWidth="1"/>
    <col min="5127" max="5127" width="12" customWidth="1"/>
    <col min="5128" max="5128" width="3.140625" customWidth="1"/>
    <col min="5129" max="5129" width="11.42578125" customWidth="1"/>
    <col min="5377" max="5377" width="16.28515625" customWidth="1"/>
    <col min="5378" max="5378" width="20.140625" customWidth="1"/>
    <col min="5379" max="5379" width="16.28515625" customWidth="1"/>
    <col min="5380" max="5380" width="12" customWidth="1"/>
    <col min="5381" max="5381" width="3.28515625" customWidth="1"/>
    <col min="5382" max="5382" width="16.28515625" customWidth="1"/>
    <col min="5383" max="5383" width="12" customWidth="1"/>
    <col min="5384" max="5384" width="3.140625" customWidth="1"/>
    <col min="5385" max="5385" width="11.42578125" customWidth="1"/>
    <col min="5633" max="5633" width="16.28515625" customWidth="1"/>
    <col min="5634" max="5634" width="20.140625" customWidth="1"/>
    <col min="5635" max="5635" width="16.28515625" customWidth="1"/>
    <col min="5636" max="5636" width="12" customWidth="1"/>
    <col min="5637" max="5637" width="3.28515625" customWidth="1"/>
    <col min="5638" max="5638" width="16.28515625" customWidth="1"/>
    <col min="5639" max="5639" width="12" customWidth="1"/>
    <col min="5640" max="5640" width="3.140625" customWidth="1"/>
    <col min="5641" max="5641" width="11.42578125" customWidth="1"/>
    <col min="5889" max="5889" width="16.28515625" customWidth="1"/>
    <col min="5890" max="5890" width="20.140625" customWidth="1"/>
    <col min="5891" max="5891" width="16.28515625" customWidth="1"/>
    <col min="5892" max="5892" width="12" customWidth="1"/>
    <col min="5893" max="5893" width="3.28515625" customWidth="1"/>
    <col min="5894" max="5894" width="16.28515625" customWidth="1"/>
    <col min="5895" max="5895" width="12" customWidth="1"/>
    <col min="5896" max="5896" width="3.140625" customWidth="1"/>
    <col min="5897" max="5897" width="11.42578125" customWidth="1"/>
    <col min="6145" max="6145" width="16.28515625" customWidth="1"/>
    <col min="6146" max="6146" width="20.140625" customWidth="1"/>
    <col min="6147" max="6147" width="16.28515625" customWidth="1"/>
    <col min="6148" max="6148" width="12" customWidth="1"/>
    <col min="6149" max="6149" width="3.28515625" customWidth="1"/>
    <col min="6150" max="6150" width="16.28515625" customWidth="1"/>
    <col min="6151" max="6151" width="12" customWidth="1"/>
    <col min="6152" max="6152" width="3.140625" customWidth="1"/>
    <col min="6153" max="6153" width="11.42578125" customWidth="1"/>
    <col min="6401" max="6401" width="16.28515625" customWidth="1"/>
    <col min="6402" max="6402" width="20.140625" customWidth="1"/>
    <col min="6403" max="6403" width="16.28515625" customWidth="1"/>
    <col min="6404" max="6404" width="12" customWidth="1"/>
    <col min="6405" max="6405" width="3.28515625" customWidth="1"/>
    <col min="6406" max="6406" width="16.28515625" customWidth="1"/>
    <col min="6407" max="6407" width="12" customWidth="1"/>
    <col min="6408" max="6408" width="3.140625" customWidth="1"/>
    <col min="6409" max="6409" width="11.42578125" customWidth="1"/>
    <col min="6657" max="6657" width="16.28515625" customWidth="1"/>
    <col min="6658" max="6658" width="20.140625" customWidth="1"/>
    <col min="6659" max="6659" width="16.28515625" customWidth="1"/>
    <col min="6660" max="6660" width="12" customWidth="1"/>
    <col min="6661" max="6661" width="3.28515625" customWidth="1"/>
    <col min="6662" max="6662" width="16.28515625" customWidth="1"/>
    <col min="6663" max="6663" width="12" customWidth="1"/>
    <col min="6664" max="6664" width="3.140625" customWidth="1"/>
    <col min="6665" max="6665" width="11.42578125" customWidth="1"/>
    <col min="6913" max="6913" width="16.28515625" customWidth="1"/>
    <col min="6914" max="6914" width="20.140625" customWidth="1"/>
    <col min="6915" max="6915" width="16.28515625" customWidth="1"/>
    <col min="6916" max="6916" width="12" customWidth="1"/>
    <col min="6917" max="6917" width="3.28515625" customWidth="1"/>
    <col min="6918" max="6918" width="16.28515625" customWidth="1"/>
    <col min="6919" max="6919" width="12" customWidth="1"/>
    <col min="6920" max="6920" width="3.140625" customWidth="1"/>
    <col min="6921" max="6921" width="11.42578125" customWidth="1"/>
    <col min="7169" max="7169" width="16.28515625" customWidth="1"/>
    <col min="7170" max="7170" width="20.140625" customWidth="1"/>
    <col min="7171" max="7171" width="16.28515625" customWidth="1"/>
    <col min="7172" max="7172" width="12" customWidth="1"/>
    <col min="7173" max="7173" width="3.28515625" customWidth="1"/>
    <col min="7174" max="7174" width="16.28515625" customWidth="1"/>
    <col min="7175" max="7175" width="12" customWidth="1"/>
    <col min="7176" max="7176" width="3.140625" customWidth="1"/>
    <col min="7177" max="7177" width="11.42578125" customWidth="1"/>
    <col min="7425" max="7425" width="16.28515625" customWidth="1"/>
    <col min="7426" max="7426" width="20.140625" customWidth="1"/>
    <col min="7427" max="7427" width="16.28515625" customWidth="1"/>
    <col min="7428" max="7428" width="12" customWidth="1"/>
    <col min="7429" max="7429" width="3.28515625" customWidth="1"/>
    <col min="7430" max="7430" width="16.28515625" customWidth="1"/>
    <col min="7431" max="7431" width="12" customWidth="1"/>
    <col min="7432" max="7432" width="3.140625" customWidth="1"/>
    <col min="7433" max="7433" width="11.42578125" customWidth="1"/>
    <col min="7681" max="7681" width="16.28515625" customWidth="1"/>
    <col min="7682" max="7682" width="20.140625" customWidth="1"/>
    <col min="7683" max="7683" width="16.28515625" customWidth="1"/>
    <col min="7684" max="7684" width="12" customWidth="1"/>
    <col min="7685" max="7685" width="3.28515625" customWidth="1"/>
    <col min="7686" max="7686" width="16.28515625" customWidth="1"/>
    <col min="7687" max="7687" width="12" customWidth="1"/>
    <col min="7688" max="7688" width="3.140625" customWidth="1"/>
    <col min="7689" max="7689" width="11.42578125" customWidth="1"/>
    <col min="7937" max="7937" width="16.28515625" customWidth="1"/>
    <col min="7938" max="7938" width="20.140625" customWidth="1"/>
    <col min="7939" max="7939" width="16.28515625" customWidth="1"/>
    <col min="7940" max="7940" width="12" customWidth="1"/>
    <col min="7941" max="7941" width="3.28515625" customWidth="1"/>
    <col min="7942" max="7942" width="16.28515625" customWidth="1"/>
    <col min="7943" max="7943" width="12" customWidth="1"/>
    <col min="7944" max="7944" width="3.140625" customWidth="1"/>
    <col min="7945" max="7945" width="11.42578125" customWidth="1"/>
    <col min="8193" max="8193" width="16.28515625" customWidth="1"/>
    <col min="8194" max="8194" width="20.140625" customWidth="1"/>
    <col min="8195" max="8195" width="16.28515625" customWidth="1"/>
    <col min="8196" max="8196" width="12" customWidth="1"/>
    <col min="8197" max="8197" width="3.28515625" customWidth="1"/>
    <col min="8198" max="8198" width="16.28515625" customWidth="1"/>
    <col min="8199" max="8199" width="12" customWidth="1"/>
    <col min="8200" max="8200" width="3.140625" customWidth="1"/>
    <col min="8201" max="8201" width="11.42578125" customWidth="1"/>
    <col min="8449" max="8449" width="16.28515625" customWidth="1"/>
    <col min="8450" max="8450" width="20.140625" customWidth="1"/>
    <col min="8451" max="8451" width="16.28515625" customWidth="1"/>
    <col min="8452" max="8452" width="12" customWidth="1"/>
    <col min="8453" max="8453" width="3.28515625" customWidth="1"/>
    <col min="8454" max="8454" width="16.28515625" customWidth="1"/>
    <col min="8455" max="8455" width="12" customWidth="1"/>
    <col min="8456" max="8456" width="3.140625" customWidth="1"/>
    <col min="8457" max="8457" width="11.42578125" customWidth="1"/>
    <col min="8705" max="8705" width="16.28515625" customWidth="1"/>
    <col min="8706" max="8706" width="20.140625" customWidth="1"/>
    <col min="8707" max="8707" width="16.28515625" customWidth="1"/>
    <col min="8708" max="8708" width="12" customWidth="1"/>
    <col min="8709" max="8709" width="3.28515625" customWidth="1"/>
    <col min="8710" max="8710" width="16.28515625" customWidth="1"/>
    <col min="8711" max="8711" width="12" customWidth="1"/>
    <col min="8712" max="8712" width="3.140625" customWidth="1"/>
    <col min="8713" max="8713" width="11.42578125" customWidth="1"/>
    <col min="8961" max="8961" width="16.28515625" customWidth="1"/>
    <col min="8962" max="8962" width="20.140625" customWidth="1"/>
    <col min="8963" max="8963" width="16.28515625" customWidth="1"/>
    <col min="8964" max="8964" width="12" customWidth="1"/>
    <col min="8965" max="8965" width="3.28515625" customWidth="1"/>
    <col min="8966" max="8966" width="16.28515625" customWidth="1"/>
    <col min="8967" max="8967" width="12" customWidth="1"/>
    <col min="8968" max="8968" width="3.140625" customWidth="1"/>
    <col min="8969" max="8969" width="11.42578125" customWidth="1"/>
    <col min="9217" max="9217" width="16.28515625" customWidth="1"/>
    <col min="9218" max="9218" width="20.140625" customWidth="1"/>
    <col min="9219" max="9219" width="16.28515625" customWidth="1"/>
    <col min="9220" max="9220" width="12" customWidth="1"/>
    <col min="9221" max="9221" width="3.28515625" customWidth="1"/>
    <col min="9222" max="9222" width="16.28515625" customWidth="1"/>
    <col min="9223" max="9223" width="12" customWidth="1"/>
    <col min="9224" max="9224" width="3.140625" customWidth="1"/>
    <col min="9225" max="9225" width="11.42578125" customWidth="1"/>
    <col min="9473" max="9473" width="16.28515625" customWidth="1"/>
    <col min="9474" max="9474" width="20.140625" customWidth="1"/>
    <col min="9475" max="9475" width="16.28515625" customWidth="1"/>
    <col min="9476" max="9476" width="12" customWidth="1"/>
    <col min="9477" max="9477" width="3.28515625" customWidth="1"/>
    <col min="9478" max="9478" width="16.28515625" customWidth="1"/>
    <col min="9479" max="9479" width="12" customWidth="1"/>
    <col min="9480" max="9480" width="3.140625" customWidth="1"/>
    <col min="9481" max="9481" width="11.42578125" customWidth="1"/>
    <col min="9729" max="9729" width="16.28515625" customWidth="1"/>
    <col min="9730" max="9730" width="20.140625" customWidth="1"/>
    <col min="9731" max="9731" width="16.28515625" customWidth="1"/>
    <col min="9732" max="9732" width="12" customWidth="1"/>
    <col min="9733" max="9733" width="3.28515625" customWidth="1"/>
    <col min="9734" max="9734" width="16.28515625" customWidth="1"/>
    <col min="9735" max="9735" width="12" customWidth="1"/>
    <col min="9736" max="9736" width="3.140625" customWidth="1"/>
    <col min="9737" max="9737" width="11.42578125" customWidth="1"/>
    <col min="9985" max="9985" width="16.28515625" customWidth="1"/>
    <col min="9986" max="9986" width="20.140625" customWidth="1"/>
    <col min="9987" max="9987" width="16.28515625" customWidth="1"/>
    <col min="9988" max="9988" width="12" customWidth="1"/>
    <col min="9989" max="9989" width="3.28515625" customWidth="1"/>
    <col min="9990" max="9990" width="16.28515625" customWidth="1"/>
    <col min="9991" max="9991" width="12" customWidth="1"/>
    <col min="9992" max="9992" width="3.140625" customWidth="1"/>
    <col min="9993" max="9993" width="11.42578125" customWidth="1"/>
    <col min="10241" max="10241" width="16.28515625" customWidth="1"/>
    <col min="10242" max="10242" width="20.140625" customWidth="1"/>
    <col min="10243" max="10243" width="16.28515625" customWidth="1"/>
    <col min="10244" max="10244" width="12" customWidth="1"/>
    <col min="10245" max="10245" width="3.28515625" customWidth="1"/>
    <col min="10246" max="10246" width="16.28515625" customWidth="1"/>
    <col min="10247" max="10247" width="12" customWidth="1"/>
    <col min="10248" max="10248" width="3.140625" customWidth="1"/>
    <col min="10249" max="10249" width="11.42578125" customWidth="1"/>
    <col min="10497" max="10497" width="16.28515625" customWidth="1"/>
    <col min="10498" max="10498" width="20.140625" customWidth="1"/>
    <col min="10499" max="10499" width="16.28515625" customWidth="1"/>
    <col min="10500" max="10500" width="12" customWidth="1"/>
    <col min="10501" max="10501" width="3.28515625" customWidth="1"/>
    <col min="10502" max="10502" width="16.28515625" customWidth="1"/>
    <col min="10503" max="10503" width="12" customWidth="1"/>
    <col min="10504" max="10504" width="3.140625" customWidth="1"/>
    <col min="10505" max="10505" width="11.42578125" customWidth="1"/>
    <col min="10753" max="10753" width="16.28515625" customWidth="1"/>
    <col min="10754" max="10754" width="20.140625" customWidth="1"/>
    <col min="10755" max="10755" width="16.28515625" customWidth="1"/>
    <col min="10756" max="10756" width="12" customWidth="1"/>
    <col min="10757" max="10757" width="3.28515625" customWidth="1"/>
    <col min="10758" max="10758" width="16.28515625" customWidth="1"/>
    <col min="10759" max="10759" width="12" customWidth="1"/>
    <col min="10760" max="10760" width="3.140625" customWidth="1"/>
    <col min="10761" max="10761" width="11.42578125" customWidth="1"/>
    <col min="11009" max="11009" width="16.28515625" customWidth="1"/>
    <col min="11010" max="11010" width="20.140625" customWidth="1"/>
    <col min="11011" max="11011" width="16.28515625" customWidth="1"/>
    <col min="11012" max="11012" width="12" customWidth="1"/>
    <col min="11013" max="11013" width="3.28515625" customWidth="1"/>
    <col min="11014" max="11014" width="16.28515625" customWidth="1"/>
    <col min="11015" max="11015" width="12" customWidth="1"/>
    <col min="11016" max="11016" width="3.140625" customWidth="1"/>
    <col min="11017" max="11017" width="11.42578125" customWidth="1"/>
    <col min="11265" max="11265" width="16.28515625" customWidth="1"/>
    <col min="11266" max="11266" width="20.140625" customWidth="1"/>
    <col min="11267" max="11267" width="16.28515625" customWidth="1"/>
    <col min="11268" max="11268" width="12" customWidth="1"/>
    <col min="11269" max="11269" width="3.28515625" customWidth="1"/>
    <col min="11270" max="11270" width="16.28515625" customWidth="1"/>
    <col min="11271" max="11271" width="12" customWidth="1"/>
    <col min="11272" max="11272" width="3.140625" customWidth="1"/>
    <col min="11273" max="11273" width="11.42578125" customWidth="1"/>
    <col min="11521" max="11521" width="16.28515625" customWidth="1"/>
    <col min="11522" max="11522" width="20.140625" customWidth="1"/>
    <col min="11523" max="11523" width="16.28515625" customWidth="1"/>
    <col min="11524" max="11524" width="12" customWidth="1"/>
    <col min="11525" max="11525" width="3.28515625" customWidth="1"/>
    <col min="11526" max="11526" width="16.28515625" customWidth="1"/>
    <col min="11527" max="11527" width="12" customWidth="1"/>
    <col min="11528" max="11528" width="3.140625" customWidth="1"/>
    <col min="11529" max="11529" width="11.42578125" customWidth="1"/>
    <col min="11777" max="11777" width="16.28515625" customWidth="1"/>
    <col min="11778" max="11778" width="20.140625" customWidth="1"/>
    <col min="11779" max="11779" width="16.28515625" customWidth="1"/>
    <col min="11780" max="11780" width="12" customWidth="1"/>
    <col min="11781" max="11781" width="3.28515625" customWidth="1"/>
    <col min="11782" max="11782" width="16.28515625" customWidth="1"/>
    <col min="11783" max="11783" width="12" customWidth="1"/>
    <col min="11784" max="11784" width="3.140625" customWidth="1"/>
    <col min="11785" max="11785" width="11.42578125" customWidth="1"/>
    <col min="12033" max="12033" width="16.28515625" customWidth="1"/>
    <col min="12034" max="12034" width="20.140625" customWidth="1"/>
    <col min="12035" max="12035" width="16.28515625" customWidth="1"/>
    <col min="12036" max="12036" width="12" customWidth="1"/>
    <col min="12037" max="12037" width="3.28515625" customWidth="1"/>
    <col min="12038" max="12038" width="16.28515625" customWidth="1"/>
    <col min="12039" max="12039" width="12" customWidth="1"/>
    <col min="12040" max="12040" width="3.140625" customWidth="1"/>
    <col min="12041" max="12041" width="11.42578125" customWidth="1"/>
    <col min="12289" max="12289" width="16.28515625" customWidth="1"/>
    <col min="12290" max="12290" width="20.140625" customWidth="1"/>
    <col min="12291" max="12291" width="16.28515625" customWidth="1"/>
    <col min="12292" max="12292" width="12" customWidth="1"/>
    <col min="12293" max="12293" width="3.28515625" customWidth="1"/>
    <col min="12294" max="12294" width="16.28515625" customWidth="1"/>
    <col min="12295" max="12295" width="12" customWidth="1"/>
    <col min="12296" max="12296" width="3.140625" customWidth="1"/>
    <col min="12297" max="12297" width="11.42578125" customWidth="1"/>
    <col min="12545" max="12545" width="16.28515625" customWidth="1"/>
    <col min="12546" max="12546" width="20.140625" customWidth="1"/>
    <col min="12547" max="12547" width="16.28515625" customWidth="1"/>
    <col min="12548" max="12548" width="12" customWidth="1"/>
    <col min="12549" max="12549" width="3.28515625" customWidth="1"/>
    <col min="12550" max="12550" width="16.28515625" customWidth="1"/>
    <col min="12551" max="12551" width="12" customWidth="1"/>
    <col min="12552" max="12552" width="3.140625" customWidth="1"/>
    <col min="12553" max="12553" width="11.42578125" customWidth="1"/>
    <col min="12801" max="12801" width="16.28515625" customWidth="1"/>
    <col min="12802" max="12802" width="20.140625" customWidth="1"/>
    <col min="12803" max="12803" width="16.28515625" customWidth="1"/>
    <col min="12804" max="12804" width="12" customWidth="1"/>
    <col min="12805" max="12805" width="3.28515625" customWidth="1"/>
    <col min="12806" max="12806" width="16.28515625" customWidth="1"/>
    <col min="12807" max="12807" width="12" customWidth="1"/>
    <col min="12808" max="12808" width="3.140625" customWidth="1"/>
    <col min="12809" max="12809" width="11.42578125" customWidth="1"/>
    <col min="13057" max="13057" width="16.28515625" customWidth="1"/>
    <col min="13058" max="13058" width="20.140625" customWidth="1"/>
    <col min="13059" max="13059" width="16.28515625" customWidth="1"/>
    <col min="13060" max="13060" width="12" customWidth="1"/>
    <col min="13061" max="13061" width="3.28515625" customWidth="1"/>
    <col min="13062" max="13062" width="16.28515625" customWidth="1"/>
    <col min="13063" max="13063" width="12" customWidth="1"/>
    <col min="13064" max="13064" width="3.140625" customWidth="1"/>
    <col min="13065" max="13065" width="11.42578125" customWidth="1"/>
    <col min="13313" max="13313" width="16.28515625" customWidth="1"/>
    <col min="13314" max="13314" width="20.140625" customWidth="1"/>
    <col min="13315" max="13315" width="16.28515625" customWidth="1"/>
    <col min="13316" max="13316" width="12" customWidth="1"/>
    <col min="13317" max="13317" width="3.28515625" customWidth="1"/>
    <col min="13318" max="13318" width="16.28515625" customWidth="1"/>
    <col min="13319" max="13319" width="12" customWidth="1"/>
    <col min="13320" max="13320" width="3.140625" customWidth="1"/>
    <col min="13321" max="13321" width="11.42578125" customWidth="1"/>
    <col min="13569" max="13569" width="16.28515625" customWidth="1"/>
    <col min="13570" max="13570" width="20.140625" customWidth="1"/>
    <col min="13571" max="13571" width="16.28515625" customWidth="1"/>
    <col min="13572" max="13572" width="12" customWidth="1"/>
    <col min="13573" max="13573" width="3.28515625" customWidth="1"/>
    <col min="13574" max="13574" width="16.28515625" customWidth="1"/>
    <col min="13575" max="13575" width="12" customWidth="1"/>
    <col min="13576" max="13576" width="3.140625" customWidth="1"/>
    <col min="13577" max="13577" width="11.42578125" customWidth="1"/>
    <col min="13825" max="13825" width="16.28515625" customWidth="1"/>
    <col min="13826" max="13826" width="20.140625" customWidth="1"/>
    <col min="13827" max="13827" width="16.28515625" customWidth="1"/>
    <col min="13828" max="13828" width="12" customWidth="1"/>
    <col min="13829" max="13829" width="3.28515625" customWidth="1"/>
    <col min="13830" max="13830" width="16.28515625" customWidth="1"/>
    <col min="13831" max="13831" width="12" customWidth="1"/>
    <col min="13832" max="13832" width="3.140625" customWidth="1"/>
    <col min="13833" max="13833" width="11.42578125" customWidth="1"/>
    <col min="14081" max="14081" width="16.28515625" customWidth="1"/>
    <col min="14082" max="14082" width="20.140625" customWidth="1"/>
    <col min="14083" max="14083" width="16.28515625" customWidth="1"/>
    <col min="14084" max="14084" width="12" customWidth="1"/>
    <col min="14085" max="14085" width="3.28515625" customWidth="1"/>
    <col min="14086" max="14086" width="16.28515625" customWidth="1"/>
    <col min="14087" max="14087" width="12" customWidth="1"/>
    <col min="14088" max="14088" width="3.140625" customWidth="1"/>
    <col min="14089" max="14089" width="11.42578125" customWidth="1"/>
    <col min="14337" max="14337" width="16.28515625" customWidth="1"/>
    <col min="14338" max="14338" width="20.140625" customWidth="1"/>
    <col min="14339" max="14339" width="16.28515625" customWidth="1"/>
    <col min="14340" max="14340" width="12" customWidth="1"/>
    <col min="14341" max="14341" width="3.28515625" customWidth="1"/>
    <col min="14342" max="14342" width="16.28515625" customWidth="1"/>
    <col min="14343" max="14343" width="12" customWidth="1"/>
    <col min="14344" max="14344" width="3.140625" customWidth="1"/>
    <col min="14345" max="14345" width="11.42578125" customWidth="1"/>
    <col min="14593" max="14593" width="16.28515625" customWidth="1"/>
    <col min="14594" max="14594" width="20.140625" customWidth="1"/>
    <col min="14595" max="14595" width="16.28515625" customWidth="1"/>
    <col min="14596" max="14596" width="12" customWidth="1"/>
    <col min="14597" max="14597" width="3.28515625" customWidth="1"/>
    <col min="14598" max="14598" width="16.28515625" customWidth="1"/>
    <col min="14599" max="14599" width="12" customWidth="1"/>
    <col min="14600" max="14600" width="3.140625" customWidth="1"/>
    <col min="14601" max="14601" width="11.42578125" customWidth="1"/>
    <col min="14849" max="14849" width="16.28515625" customWidth="1"/>
    <col min="14850" max="14850" width="20.140625" customWidth="1"/>
    <col min="14851" max="14851" width="16.28515625" customWidth="1"/>
    <col min="14852" max="14852" width="12" customWidth="1"/>
    <col min="14853" max="14853" width="3.28515625" customWidth="1"/>
    <col min="14854" max="14854" width="16.28515625" customWidth="1"/>
    <col min="14855" max="14855" width="12" customWidth="1"/>
    <col min="14856" max="14856" width="3.140625" customWidth="1"/>
    <col min="14857" max="14857" width="11.42578125" customWidth="1"/>
    <col min="15105" max="15105" width="16.28515625" customWidth="1"/>
    <col min="15106" max="15106" width="20.140625" customWidth="1"/>
    <col min="15107" max="15107" width="16.28515625" customWidth="1"/>
    <col min="15108" max="15108" width="12" customWidth="1"/>
    <col min="15109" max="15109" width="3.28515625" customWidth="1"/>
    <col min="15110" max="15110" width="16.28515625" customWidth="1"/>
    <col min="15111" max="15111" width="12" customWidth="1"/>
    <col min="15112" max="15112" width="3.140625" customWidth="1"/>
    <col min="15113" max="15113" width="11.42578125" customWidth="1"/>
    <col min="15361" max="15361" width="16.28515625" customWidth="1"/>
    <col min="15362" max="15362" width="20.140625" customWidth="1"/>
    <col min="15363" max="15363" width="16.28515625" customWidth="1"/>
    <col min="15364" max="15364" width="12" customWidth="1"/>
    <col min="15365" max="15365" width="3.28515625" customWidth="1"/>
    <col min="15366" max="15366" width="16.28515625" customWidth="1"/>
    <col min="15367" max="15367" width="12" customWidth="1"/>
    <col min="15368" max="15368" width="3.140625" customWidth="1"/>
    <col min="15369" max="15369" width="11.42578125" customWidth="1"/>
    <col min="15617" max="15617" width="16.28515625" customWidth="1"/>
    <col min="15618" max="15618" width="20.140625" customWidth="1"/>
    <col min="15619" max="15619" width="16.28515625" customWidth="1"/>
    <col min="15620" max="15620" width="12" customWidth="1"/>
    <col min="15621" max="15621" width="3.28515625" customWidth="1"/>
    <col min="15622" max="15622" width="16.28515625" customWidth="1"/>
    <col min="15623" max="15623" width="12" customWidth="1"/>
    <col min="15624" max="15624" width="3.140625" customWidth="1"/>
    <col min="15625" max="15625" width="11.42578125" customWidth="1"/>
    <col min="15873" max="15873" width="16.28515625" customWidth="1"/>
    <col min="15874" max="15874" width="20.140625" customWidth="1"/>
    <col min="15875" max="15875" width="16.28515625" customWidth="1"/>
    <col min="15876" max="15876" width="12" customWidth="1"/>
    <col min="15877" max="15877" width="3.28515625" customWidth="1"/>
    <col min="15878" max="15878" width="16.28515625" customWidth="1"/>
    <col min="15879" max="15879" width="12" customWidth="1"/>
    <col min="15880" max="15880" width="3.140625" customWidth="1"/>
    <col min="15881" max="15881" width="11.42578125" customWidth="1"/>
    <col min="16129" max="16129" width="16.28515625" customWidth="1"/>
    <col min="16130" max="16130" width="20.140625" customWidth="1"/>
    <col min="16131" max="16131" width="16.28515625" customWidth="1"/>
    <col min="16132" max="16132" width="12" customWidth="1"/>
    <col min="16133" max="16133" width="3.28515625" customWidth="1"/>
    <col min="16134" max="16134" width="16.28515625" customWidth="1"/>
    <col min="16135" max="16135" width="12" customWidth="1"/>
    <col min="16136" max="16136" width="3.140625" customWidth="1"/>
    <col min="16137" max="16137" width="11.42578125" customWidth="1"/>
  </cols>
  <sheetData>
    <row r="1" spans="1:9" ht="20.25" x14ac:dyDescent="0.3">
      <c r="A1" s="1" t="s">
        <v>156</v>
      </c>
      <c r="B1" s="1"/>
      <c r="C1" s="1"/>
      <c r="D1" s="1"/>
      <c r="E1" s="1"/>
      <c r="F1" s="1"/>
      <c r="G1" s="1"/>
      <c r="H1" s="1"/>
      <c r="I1" s="81"/>
    </row>
    <row r="2" spans="1:9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81"/>
    </row>
    <row r="4" spans="1:9" ht="18" x14ac:dyDescent="0.25">
      <c r="A4" s="3" t="s">
        <v>164</v>
      </c>
      <c r="B4" s="3"/>
      <c r="C4" s="3"/>
      <c r="D4" s="3"/>
      <c r="E4" s="3"/>
      <c r="F4" s="3"/>
      <c r="G4" s="3"/>
      <c r="H4" s="3"/>
    </row>
    <row r="5" spans="1:9" ht="18" x14ac:dyDescent="0.25">
      <c r="A5" s="3" t="s">
        <v>107</v>
      </c>
      <c r="B5" s="3"/>
      <c r="C5" s="3"/>
      <c r="D5" s="3"/>
      <c r="E5" s="3"/>
      <c r="F5" s="3"/>
      <c r="G5" s="3"/>
      <c r="H5" s="3"/>
    </row>
    <row r="6" spans="1:9" ht="15" x14ac:dyDescent="0.2">
      <c r="A6" s="4" t="s">
        <v>4</v>
      </c>
      <c r="B6" s="4"/>
      <c r="C6" s="4"/>
      <c r="D6" s="4"/>
      <c r="E6" s="4"/>
      <c r="F6" s="4"/>
      <c r="G6" s="4"/>
      <c r="H6" s="4"/>
    </row>
    <row r="8" spans="1:9" ht="15.75" x14ac:dyDescent="0.25">
      <c r="A8" s="32"/>
      <c r="B8" s="33"/>
      <c r="C8" s="34"/>
      <c r="D8" s="7" t="s">
        <v>5</v>
      </c>
      <c r="E8" s="82"/>
      <c r="F8" s="34"/>
      <c r="G8" s="7" t="s">
        <v>5</v>
      </c>
      <c r="H8" s="35"/>
    </row>
    <row r="9" spans="1:9" ht="15.75" x14ac:dyDescent="0.25">
      <c r="A9" s="83" t="s">
        <v>108</v>
      </c>
      <c r="B9" s="84"/>
      <c r="C9" s="11" t="s">
        <v>7</v>
      </c>
      <c r="D9" s="12" t="s">
        <v>8</v>
      </c>
      <c r="E9" s="57"/>
      <c r="F9" s="11" t="s">
        <v>9</v>
      </c>
      <c r="G9" s="12" t="s">
        <v>8</v>
      </c>
      <c r="H9" s="38"/>
    </row>
    <row r="10" spans="1:9" ht="28.5" customHeight="1" x14ac:dyDescent="0.25">
      <c r="A10" s="15" t="s">
        <v>109</v>
      </c>
      <c r="C10" s="85">
        <v>73728</v>
      </c>
      <c r="D10" s="86">
        <f>(C10/C$16)*100</f>
        <v>44.092792938263628</v>
      </c>
      <c r="E10" s="5" t="s">
        <v>11</v>
      </c>
      <c r="F10" s="18">
        <v>1040796464</v>
      </c>
      <c r="G10" s="17">
        <f>(F10/F$16)*100</f>
        <v>92.185595960020905</v>
      </c>
      <c r="H10" s="19" t="s">
        <v>11</v>
      </c>
    </row>
    <row r="11" spans="1:9" ht="28.5" customHeight="1" x14ac:dyDescent="0.25">
      <c r="A11" s="15" t="s">
        <v>165</v>
      </c>
      <c r="C11" s="85">
        <v>9845</v>
      </c>
      <c r="D11" s="86">
        <f>(C11/C$16)*100</f>
        <v>5.8877705414117489</v>
      </c>
      <c r="E11" s="5"/>
      <c r="F11" s="20">
        <v>50686204</v>
      </c>
      <c r="G11" s="17">
        <f>(F11/F$16)*100</f>
        <v>4.4893868151066236</v>
      </c>
      <c r="H11" s="19"/>
    </row>
    <row r="12" spans="1:9" ht="28.5" customHeight="1" x14ac:dyDescent="0.25">
      <c r="A12" s="15" t="s">
        <v>110</v>
      </c>
      <c r="C12" s="85">
        <v>5892</v>
      </c>
      <c r="D12" s="86">
        <f>(C12/C$16)*100</f>
        <v>3.5236916231587636</v>
      </c>
      <c r="E12" s="5"/>
      <c r="F12" s="20">
        <v>12843132</v>
      </c>
      <c r="G12" s="17">
        <f>(F12/F$16)*100</f>
        <v>1.1375440043897145</v>
      </c>
      <c r="H12" s="19"/>
    </row>
    <row r="13" spans="1:9" ht="28.5" customHeight="1" x14ac:dyDescent="0.25">
      <c r="A13" s="15" t="s">
        <v>111</v>
      </c>
      <c r="C13" s="85">
        <v>76955</v>
      </c>
      <c r="D13" s="86">
        <f>(C13/C$16)*100</f>
        <v>46.02268989480357</v>
      </c>
      <c r="E13" s="5"/>
      <c r="F13" s="20">
        <v>19206231</v>
      </c>
      <c r="G13" s="17">
        <f>(F13/F$16)*100</f>
        <v>1.7011374578236733</v>
      </c>
      <c r="H13" s="19"/>
    </row>
    <row r="14" spans="1:9" ht="28.5" customHeight="1" x14ac:dyDescent="0.25">
      <c r="A14" s="15" t="s">
        <v>98</v>
      </c>
      <c r="C14" s="85">
        <v>791</v>
      </c>
      <c r="D14" s="86">
        <f>(C14/C$16)*100</f>
        <v>0.47305500236228476</v>
      </c>
      <c r="E14" s="5"/>
      <c r="F14" s="20">
        <v>5490842</v>
      </c>
      <c r="G14" s="17">
        <f>(F14/F$16)*100</f>
        <v>0.48633576265907946</v>
      </c>
      <c r="H14" s="19"/>
    </row>
    <row r="15" spans="1:9" ht="15.75" x14ac:dyDescent="0.25">
      <c r="A15" s="15"/>
      <c r="C15" s="78"/>
      <c r="F15" s="87"/>
      <c r="G15" s="88"/>
      <c r="H15" s="77"/>
    </row>
    <row r="16" spans="1:9" ht="16.5" x14ac:dyDescent="0.25">
      <c r="A16" s="25" t="s">
        <v>18</v>
      </c>
      <c r="B16" s="36"/>
      <c r="C16" s="89">
        <f>SUM(C10:C14)</f>
        <v>167211</v>
      </c>
      <c r="D16" s="90">
        <f>SUM(D10:D14)</f>
        <v>100</v>
      </c>
      <c r="E16" s="91" t="s">
        <v>11</v>
      </c>
      <c r="F16" s="29">
        <f>SUM(F10:F14)</f>
        <v>1129022873</v>
      </c>
      <c r="G16" s="90">
        <f>SUM(G10:G14)</f>
        <v>100</v>
      </c>
      <c r="H16" s="92" t="s">
        <v>11</v>
      </c>
      <c r="I16" s="47"/>
    </row>
    <row r="17" spans="2:9" x14ac:dyDescent="0.2">
      <c r="C17" s="42"/>
      <c r="D17" s="42"/>
      <c r="E17" s="42"/>
      <c r="F17" s="42"/>
      <c r="G17" s="42"/>
    </row>
    <row r="21" spans="2:9" x14ac:dyDescent="0.2">
      <c r="B21" s="42"/>
      <c r="C21" s="42"/>
      <c r="E21" s="42"/>
      <c r="F21" s="42"/>
      <c r="G21" s="42"/>
      <c r="H21" s="42"/>
      <c r="I21" s="42"/>
    </row>
    <row r="22" spans="2:9" x14ac:dyDescent="0.2">
      <c r="B22" s="42"/>
      <c r="C22" s="42"/>
      <c r="D22" s="42"/>
      <c r="E22" s="42"/>
      <c r="F22" s="42"/>
      <c r="G22" s="42"/>
      <c r="H22" s="42"/>
      <c r="I22" s="42"/>
    </row>
  </sheetData>
  <mergeCells count="6">
    <mergeCell ref="A1:H1"/>
    <mergeCell ref="A2:H2"/>
    <mergeCell ref="A4:H4"/>
    <mergeCell ref="A5:H5"/>
    <mergeCell ref="A6:H6"/>
    <mergeCell ref="A9:B9"/>
  </mergeCells>
  <pageMargins left="0.7" right="0.7" top="0.75" bottom="0.75" header="0.3" footer="0.3"/>
  <pageSetup scale="9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C166-885C-4459-AAAB-C77D31D13356}">
  <dimension ref="A1:Q20"/>
  <sheetViews>
    <sheetView showGridLines="0" zoomScaleNormal="100" workbookViewId="0">
      <selection sqref="A1:J1"/>
    </sheetView>
  </sheetViews>
  <sheetFormatPr defaultRowHeight="12.75" x14ac:dyDescent="0.2"/>
  <cols>
    <col min="1" max="1" width="11.42578125" customWidth="1"/>
    <col min="2" max="2" width="12.5703125" customWidth="1"/>
    <col min="3" max="3" width="9.7109375" customWidth="1"/>
    <col min="4" max="4" width="14" customWidth="1"/>
    <col min="5" max="5" width="9.7109375" customWidth="1"/>
    <col min="6" max="6" width="14" customWidth="1"/>
    <col min="7" max="7" width="9.7109375" customWidth="1"/>
    <col min="8" max="8" width="14" customWidth="1"/>
    <col min="9" max="9" width="9.7109375" customWidth="1"/>
    <col min="10" max="10" width="14" customWidth="1"/>
    <col min="257" max="257" width="11.42578125" customWidth="1"/>
    <col min="258" max="258" width="12.5703125" customWidth="1"/>
    <col min="259" max="259" width="9.7109375" customWidth="1"/>
    <col min="260" max="260" width="14" customWidth="1"/>
    <col min="261" max="261" width="9.7109375" customWidth="1"/>
    <col min="262" max="262" width="14" customWidth="1"/>
    <col min="263" max="263" width="9.7109375" customWidth="1"/>
    <col min="264" max="264" width="14" customWidth="1"/>
    <col min="265" max="265" width="9.7109375" customWidth="1"/>
    <col min="266" max="266" width="14" customWidth="1"/>
    <col min="513" max="513" width="11.42578125" customWidth="1"/>
    <col min="514" max="514" width="12.5703125" customWidth="1"/>
    <col min="515" max="515" width="9.7109375" customWidth="1"/>
    <col min="516" max="516" width="14" customWidth="1"/>
    <col min="517" max="517" width="9.7109375" customWidth="1"/>
    <col min="518" max="518" width="14" customWidth="1"/>
    <col min="519" max="519" width="9.7109375" customWidth="1"/>
    <col min="520" max="520" width="14" customWidth="1"/>
    <col min="521" max="521" width="9.7109375" customWidth="1"/>
    <col min="522" max="522" width="14" customWidth="1"/>
    <col min="769" max="769" width="11.42578125" customWidth="1"/>
    <col min="770" max="770" width="12.5703125" customWidth="1"/>
    <col min="771" max="771" width="9.7109375" customWidth="1"/>
    <col min="772" max="772" width="14" customWidth="1"/>
    <col min="773" max="773" width="9.7109375" customWidth="1"/>
    <col min="774" max="774" width="14" customWidth="1"/>
    <col min="775" max="775" width="9.7109375" customWidth="1"/>
    <col min="776" max="776" width="14" customWidth="1"/>
    <col min="777" max="777" width="9.7109375" customWidth="1"/>
    <col min="778" max="778" width="14" customWidth="1"/>
    <col min="1025" max="1025" width="11.42578125" customWidth="1"/>
    <col min="1026" max="1026" width="12.5703125" customWidth="1"/>
    <col min="1027" max="1027" width="9.7109375" customWidth="1"/>
    <col min="1028" max="1028" width="14" customWidth="1"/>
    <col min="1029" max="1029" width="9.7109375" customWidth="1"/>
    <col min="1030" max="1030" width="14" customWidth="1"/>
    <col min="1031" max="1031" width="9.7109375" customWidth="1"/>
    <col min="1032" max="1032" width="14" customWidth="1"/>
    <col min="1033" max="1033" width="9.7109375" customWidth="1"/>
    <col min="1034" max="1034" width="14" customWidth="1"/>
    <col min="1281" max="1281" width="11.42578125" customWidth="1"/>
    <col min="1282" max="1282" width="12.5703125" customWidth="1"/>
    <col min="1283" max="1283" width="9.7109375" customWidth="1"/>
    <col min="1284" max="1284" width="14" customWidth="1"/>
    <col min="1285" max="1285" width="9.7109375" customWidth="1"/>
    <col min="1286" max="1286" width="14" customWidth="1"/>
    <col min="1287" max="1287" width="9.7109375" customWidth="1"/>
    <col min="1288" max="1288" width="14" customWidth="1"/>
    <col min="1289" max="1289" width="9.7109375" customWidth="1"/>
    <col min="1290" max="1290" width="14" customWidth="1"/>
    <col min="1537" max="1537" width="11.42578125" customWidth="1"/>
    <col min="1538" max="1538" width="12.5703125" customWidth="1"/>
    <col min="1539" max="1539" width="9.7109375" customWidth="1"/>
    <col min="1540" max="1540" width="14" customWidth="1"/>
    <col min="1541" max="1541" width="9.7109375" customWidth="1"/>
    <col min="1542" max="1542" width="14" customWidth="1"/>
    <col min="1543" max="1543" width="9.7109375" customWidth="1"/>
    <col min="1544" max="1544" width="14" customWidth="1"/>
    <col min="1545" max="1545" width="9.7109375" customWidth="1"/>
    <col min="1546" max="1546" width="14" customWidth="1"/>
    <col min="1793" max="1793" width="11.42578125" customWidth="1"/>
    <col min="1794" max="1794" width="12.5703125" customWidth="1"/>
    <col min="1795" max="1795" width="9.7109375" customWidth="1"/>
    <col min="1796" max="1796" width="14" customWidth="1"/>
    <col min="1797" max="1797" width="9.7109375" customWidth="1"/>
    <col min="1798" max="1798" width="14" customWidth="1"/>
    <col min="1799" max="1799" width="9.7109375" customWidth="1"/>
    <col min="1800" max="1800" width="14" customWidth="1"/>
    <col min="1801" max="1801" width="9.7109375" customWidth="1"/>
    <col min="1802" max="1802" width="14" customWidth="1"/>
    <col min="2049" max="2049" width="11.42578125" customWidth="1"/>
    <col min="2050" max="2050" width="12.5703125" customWidth="1"/>
    <col min="2051" max="2051" width="9.7109375" customWidth="1"/>
    <col min="2052" max="2052" width="14" customWidth="1"/>
    <col min="2053" max="2053" width="9.7109375" customWidth="1"/>
    <col min="2054" max="2054" width="14" customWidth="1"/>
    <col min="2055" max="2055" width="9.7109375" customWidth="1"/>
    <col min="2056" max="2056" width="14" customWidth="1"/>
    <col min="2057" max="2057" width="9.7109375" customWidth="1"/>
    <col min="2058" max="2058" width="14" customWidth="1"/>
    <col min="2305" max="2305" width="11.42578125" customWidth="1"/>
    <col min="2306" max="2306" width="12.5703125" customWidth="1"/>
    <col min="2307" max="2307" width="9.7109375" customWidth="1"/>
    <col min="2308" max="2308" width="14" customWidth="1"/>
    <col min="2309" max="2309" width="9.7109375" customWidth="1"/>
    <col min="2310" max="2310" width="14" customWidth="1"/>
    <col min="2311" max="2311" width="9.7109375" customWidth="1"/>
    <col min="2312" max="2312" width="14" customWidth="1"/>
    <col min="2313" max="2313" width="9.7109375" customWidth="1"/>
    <col min="2314" max="2314" width="14" customWidth="1"/>
    <col min="2561" max="2561" width="11.42578125" customWidth="1"/>
    <col min="2562" max="2562" width="12.5703125" customWidth="1"/>
    <col min="2563" max="2563" width="9.7109375" customWidth="1"/>
    <col min="2564" max="2564" width="14" customWidth="1"/>
    <col min="2565" max="2565" width="9.7109375" customWidth="1"/>
    <col min="2566" max="2566" width="14" customWidth="1"/>
    <col min="2567" max="2567" width="9.7109375" customWidth="1"/>
    <col min="2568" max="2568" width="14" customWidth="1"/>
    <col min="2569" max="2569" width="9.7109375" customWidth="1"/>
    <col min="2570" max="2570" width="14" customWidth="1"/>
    <col min="2817" max="2817" width="11.42578125" customWidth="1"/>
    <col min="2818" max="2818" width="12.5703125" customWidth="1"/>
    <col min="2819" max="2819" width="9.7109375" customWidth="1"/>
    <col min="2820" max="2820" width="14" customWidth="1"/>
    <col min="2821" max="2821" width="9.7109375" customWidth="1"/>
    <col min="2822" max="2822" width="14" customWidth="1"/>
    <col min="2823" max="2823" width="9.7109375" customWidth="1"/>
    <col min="2824" max="2824" width="14" customWidth="1"/>
    <col min="2825" max="2825" width="9.7109375" customWidth="1"/>
    <col min="2826" max="2826" width="14" customWidth="1"/>
    <col min="3073" max="3073" width="11.42578125" customWidth="1"/>
    <col min="3074" max="3074" width="12.5703125" customWidth="1"/>
    <col min="3075" max="3075" width="9.7109375" customWidth="1"/>
    <col min="3076" max="3076" width="14" customWidth="1"/>
    <col min="3077" max="3077" width="9.7109375" customWidth="1"/>
    <col min="3078" max="3078" width="14" customWidth="1"/>
    <col min="3079" max="3079" width="9.7109375" customWidth="1"/>
    <col min="3080" max="3080" width="14" customWidth="1"/>
    <col min="3081" max="3081" width="9.7109375" customWidth="1"/>
    <col min="3082" max="3082" width="14" customWidth="1"/>
    <col min="3329" max="3329" width="11.42578125" customWidth="1"/>
    <col min="3330" max="3330" width="12.5703125" customWidth="1"/>
    <col min="3331" max="3331" width="9.7109375" customWidth="1"/>
    <col min="3332" max="3332" width="14" customWidth="1"/>
    <col min="3333" max="3333" width="9.7109375" customWidth="1"/>
    <col min="3334" max="3334" width="14" customWidth="1"/>
    <col min="3335" max="3335" width="9.7109375" customWidth="1"/>
    <col min="3336" max="3336" width="14" customWidth="1"/>
    <col min="3337" max="3337" width="9.7109375" customWidth="1"/>
    <col min="3338" max="3338" width="14" customWidth="1"/>
    <col min="3585" max="3585" width="11.42578125" customWidth="1"/>
    <col min="3586" max="3586" width="12.5703125" customWidth="1"/>
    <col min="3587" max="3587" width="9.7109375" customWidth="1"/>
    <col min="3588" max="3588" width="14" customWidth="1"/>
    <col min="3589" max="3589" width="9.7109375" customWidth="1"/>
    <col min="3590" max="3590" width="14" customWidth="1"/>
    <col min="3591" max="3591" width="9.7109375" customWidth="1"/>
    <col min="3592" max="3592" width="14" customWidth="1"/>
    <col min="3593" max="3593" width="9.7109375" customWidth="1"/>
    <col min="3594" max="3594" width="14" customWidth="1"/>
    <col min="3841" max="3841" width="11.42578125" customWidth="1"/>
    <col min="3842" max="3842" width="12.5703125" customWidth="1"/>
    <col min="3843" max="3843" width="9.7109375" customWidth="1"/>
    <col min="3844" max="3844" width="14" customWidth="1"/>
    <col min="3845" max="3845" width="9.7109375" customWidth="1"/>
    <col min="3846" max="3846" width="14" customWidth="1"/>
    <col min="3847" max="3847" width="9.7109375" customWidth="1"/>
    <col min="3848" max="3848" width="14" customWidth="1"/>
    <col min="3849" max="3849" width="9.7109375" customWidth="1"/>
    <col min="3850" max="3850" width="14" customWidth="1"/>
    <col min="4097" max="4097" width="11.42578125" customWidth="1"/>
    <col min="4098" max="4098" width="12.5703125" customWidth="1"/>
    <col min="4099" max="4099" width="9.7109375" customWidth="1"/>
    <col min="4100" max="4100" width="14" customWidth="1"/>
    <col min="4101" max="4101" width="9.7109375" customWidth="1"/>
    <col min="4102" max="4102" width="14" customWidth="1"/>
    <col min="4103" max="4103" width="9.7109375" customWidth="1"/>
    <col min="4104" max="4104" width="14" customWidth="1"/>
    <col min="4105" max="4105" width="9.7109375" customWidth="1"/>
    <col min="4106" max="4106" width="14" customWidth="1"/>
    <col min="4353" max="4353" width="11.42578125" customWidth="1"/>
    <col min="4354" max="4354" width="12.5703125" customWidth="1"/>
    <col min="4355" max="4355" width="9.7109375" customWidth="1"/>
    <col min="4356" max="4356" width="14" customWidth="1"/>
    <col min="4357" max="4357" width="9.7109375" customWidth="1"/>
    <col min="4358" max="4358" width="14" customWidth="1"/>
    <col min="4359" max="4359" width="9.7109375" customWidth="1"/>
    <col min="4360" max="4360" width="14" customWidth="1"/>
    <col min="4361" max="4361" width="9.7109375" customWidth="1"/>
    <col min="4362" max="4362" width="14" customWidth="1"/>
    <col min="4609" max="4609" width="11.42578125" customWidth="1"/>
    <col min="4610" max="4610" width="12.5703125" customWidth="1"/>
    <col min="4611" max="4611" width="9.7109375" customWidth="1"/>
    <col min="4612" max="4612" width="14" customWidth="1"/>
    <col min="4613" max="4613" width="9.7109375" customWidth="1"/>
    <col min="4614" max="4614" width="14" customWidth="1"/>
    <col min="4615" max="4615" width="9.7109375" customWidth="1"/>
    <col min="4616" max="4616" width="14" customWidth="1"/>
    <col min="4617" max="4617" width="9.7109375" customWidth="1"/>
    <col min="4618" max="4618" width="14" customWidth="1"/>
    <col min="4865" max="4865" width="11.42578125" customWidth="1"/>
    <col min="4866" max="4866" width="12.5703125" customWidth="1"/>
    <col min="4867" max="4867" width="9.7109375" customWidth="1"/>
    <col min="4868" max="4868" width="14" customWidth="1"/>
    <col min="4869" max="4869" width="9.7109375" customWidth="1"/>
    <col min="4870" max="4870" width="14" customWidth="1"/>
    <col min="4871" max="4871" width="9.7109375" customWidth="1"/>
    <col min="4872" max="4872" width="14" customWidth="1"/>
    <col min="4873" max="4873" width="9.7109375" customWidth="1"/>
    <col min="4874" max="4874" width="14" customWidth="1"/>
    <col min="5121" max="5121" width="11.42578125" customWidth="1"/>
    <col min="5122" max="5122" width="12.5703125" customWidth="1"/>
    <col min="5123" max="5123" width="9.7109375" customWidth="1"/>
    <col min="5124" max="5124" width="14" customWidth="1"/>
    <col min="5125" max="5125" width="9.7109375" customWidth="1"/>
    <col min="5126" max="5126" width="14" customWidth="1"/>
    <col min="5127" max="5127" width="9.7109375" customWidth="1"/>
    <col min="5128" max="5128" width="14" customWidth="1"/>
    <col min="5129" max="5129" width="9.7109375" customWidth="1"/>
    <col min="5130" max="5130" width="14" customWidth="1"/>
    <col min="5377" max="5377" width="11.42578125" customWidth="1"/>
    <col min="5378" max="5378" width="12.5703125" customWidth="1"/>
    <col min="5379" max="5379" width="9.7109375" customWidth="1"/>
    <col min="5380" max="5380" width="14" customWidth="1"/>
    <col min="5381" max="5381" width="9.7109375" customWidth="1"/>
    <col min="5382" max="5382" width="14" customWidth="1"/>
    <col min="5383" max="5383" width="9.7109375" customWidth="1"/>
    <col min="5384" max="5384" width="14" customWidth="1"/>
    <col min="5385" max="5385" width="9.7109375" customWidth="1"/>
    <col min="5386" max="5386" width="14" customWidth="1"/>
    <col min="5633" max="5633" width="11.42578125" customWidth="1"/>
    <col min="5634" max="5634" width="12.5703125" customWidth="1"/>
    <col min="5635" max="5635" width="9.7109375" customWidth="1"/>
    <col min="5636" max="5636" width="14" customWidth="1"/>
    <col min="5637" max="5637" width="9.7109375" customWidth="1"/>
    <col min="5638" max="5638" width="14" customWidth="1"/>
    <col min="5639" max="5639" width="9.7109375" customWidth="1"/>
    <col min="5640" max="5640" width="14" customWidth="1"/>
    <col min="5641" max="5641" width="9.7109375" customWidth="1"/>
    <col min="5642" max="5642" width="14" customWidth="1"/>
    <col min="5889" max="5889" width="11.42578125" customWidth="1"/>
    <col min="5890" max="5890" width="12.5703125" customWidth="1"/>
    <col min="5891" max="5891" width="9.7109375" customWidth="1"/>
    <col min="5892" max="5892" width="14" customWidth="1"/>
    <col min="5893" max="5893" width="9.7109375" customWidth="1"/>
    <col min="5894" max="5894" width="14" customWidth="1"/>
    <col min="5895" max="5895" width="9.7109375" customWidth="1"/>
    <col min="5896" max="5896" width="14" customWidth="1"/>
    <col min="5897" max="5897" width="9.7109375" customWidth="1"/>
    <col min="5898" max="5898" width="14" customWidth="1"/>
    <col min="6145" max="6145" width="11.42578125" customWidth="1"/>
    <col min="6146" max="6146" width="12.5703125" customWidth="1"/>
    <col min="6147" max="6147" width="9.7109375" customWidth="1"/>
    <col min="6148" max="6148" width="14" customWidth="1"/>
    <col min="6149" max="6149" width="9.7109375" customWidth="1"/>
    <col min="6150" max="6150" width="14" customWidth="1"/>
    <col min="6151" max="6151" width="9.7109375" customWidth="1"/>
    <col min="6152" max="6152" width="14" customWidth="1"/>
    <col min="6153" max="6153" width="9.7109375" customWidth="1"/>
    <col min="6154" max="6154" width="14" customWidth="1"/>
    <col min="6401" max="6401" width="11.42578125" customWidth="1"/>
    <col min="6402" max="6402" width="12.5703125" customWidth="1"/>
    <col min="6403" max="6403" width="9.7109375" customWidth="1"/>
    <col min="6404" max="6404" width="14" customWidth="1"/>
    <col min="6405" max="6405" width="9.7109375" customWidth="1"/>
    <col min="6406" max="6406" width="14" customWidth="1"/>
    <col min="6407" max="6407" width="9.7109375" customWidth="1"/>
    <col min="6408" max="6408" width="14" customWidth="1"/>
    <col min="6409" max="6409" width="9.7109375" customWidth="1"/>
    <col min="6410" max="6410" width="14" customWidth="1"/>
    <col min="6657" max="6657" width="11.42578125" customWidth="1"/>
    <col min="6658" max="6658" width="12.5703125" customWidth="1"/>
    <col min="6659" max="6659" width="9.7109375" customWidth="1"/>
    <col min="6660" max="6660" width="14" customWidth="1"/>
    <col min="6661" max="6661" width="9.7109375" customWidth="1"/>
    <col min="6662" max="6662" width="14" customWidth="1"/>
    <col min="6663" max="6663" width="9.7109375" customWidth="1"/>
    <col min="6664" max="6664" width="14" customWidth="1"/>
    <col min="6665" max="6665" width="9.7109375" customWidth="1"/>
    <col min="6666" max="6666" width="14" customWidth="1"/>
    <col min="6913" max="6913" width="11.42578125" customWidth="1"/>
    <col min="6914" max="6914" width="12.5703125" customWidth="1"/>
    <col min="6915" max="6915" width="9.7109375" customWidth="1"/>
    <col min="6916" max="6916" width="14" customWidth="1"/>
    <col min="6917" max="6917" width="9.7109375" customWidth="1"/>
    <col min="6918" max="6918" width="14" customWidth="1"/>
    <col min="6919" max="6919" width="9.7109375" customWidth="1"/>
    <col min="6920" max="6920" width="14" customWidth="1"/>
    <col min="6921" max="6921" width="9.7109375" customWidth="1"/>
    <col min="6922" max="6922" width="14" customWidth="1"/>
    <col min="7169" max="7169" width="11.42578125" customWidth="1"/>
    <col min="7170" max="7170" width="12.5703125" customWidth="1"/>
    <col min="7171" max="7171" width="9.7109375" customWidth="1"/>
    <col min="7172" max="7172" width="14" customWidth="1"/>
    <col min="7173" max="7173" width="9.7109375" customWidth="1"/>
    <col min="7174" max="7174" width="14" customWidth="1"/>
    <col min="7175" max="7175" width="9.7109375" customWidth="1"/>
    <col min="7176" max="7176" width="14" customWidth="1"/>
    <col min="7177" max="7177" width="9.7109375" customWidth="1"/>
    <col min="7178" max="7178" width="14" customWidth="1"/>
    <col min="7425" max="7425" width="11.42578125" customWidth="1"/>
    <col min="7426" max="7426" width="12.5703125" customWidth="1"/>
    <col min="7427" max="7427" width="9.7109375" customWidth="1"/>
    <col min="7428" max="7428" width="14" customWidth="1"/>
    <col min="7429" max="7429" width="9.7109375" customWidth="1"/>
    <col min="7430" max="7430" width="14" customWidth="1"/>
    <col min="7431" max="7431" width="9.7109375" customWidth="1"/>
    <col min="7432" max="7432" width="14" customWidth="1"/>
    <col min="7433" max="7433" width="9.7109375" customWidth="1"/>
    <col min="7434" max="7434" width="14" customWidth="1"/>
    <col min="7681" max="7681" width="11.42578125" customWidth="1"/>
    <col min="7682" max="7682" width="12.5703125" customWidth="1"/>
    <col min="7683" max="7683" width="9.7109375" customWidth="1"/>
    <col min="7684" max="7684" width="14" customWidth="1"/>
    <col min="7685" max="7685" width="9.7109375" customWidth="1"/>
    <col min="7686" max="7686" width="14" customWidth="1"/>
    <col min="7687" max="7687" width="9.7109375" customWidth="1"/>
    <col min="7688" max="7688" width="14" customWidth="1"/>
    <col min="7689" max="7689" width="9.7109375" customWidth="1"/>
    <col min="7690" max="7690" width="14" customWidth="1"/>
    <col min="7937" max="7937" width="11.42578125" customWidth="1"/>
    <col min="7938" max="7938" width="12.5703125" customWidth="1"/>
    <col min="7939" max="7939" width="9.7109375" customWidth="1"/>
    <col min="7940" max="7940" width="14" customWidth="1"/>
    <col min="7941" max="7941" width="9.7109375" customWidth="1"/>
    <col min="7942" max="7942" width="14" customWidth="1"/>
    <col min="7943" max="7943" width="9.7109375" customWidth="1"/>
    <col min="7944" max="7944" width="14" customWidth="1"/>
    <col min="7945" max="7945" width="9.7109375" customWidth="1"/>
    <col min="7946" max="7946" width="14" customWidth="1"/>
    <col min="8193" max="8193" width="11.42578125" customWidth="1"/>
    <col min="8194" max="8194" width="12.5703125" customWidth="1"/>
    <col min="8195" max="8195" width="9.7109375" customWidth="1"/>
    <col min="8196" max="8196" width="14" customWidth="1"/>
    <col min="8197" max="8197" width="9.7109375" customWidth="1"/>
    <col min="8198" max="8198" width="14" customWidth="1"/>
    <col min="8199" max="8199" width="9.7109375" customWidth="1"/>
    <col min="8200" max="8200" width="14" customWidth="1"/>
    <col min="8201" max="8201" width="9.7109375" customWidth="1"/>
    <col min="8202" max="8202" width="14" customWidth="1"/>
    <col min="8449" max="8449" width="11.42578125" customWidth="1"/>
    <col min="8450" max="8450" width="12.5703125" customWidth="1"/>
    <col min="8451" max="8451" width="9.7109375" customWidth="1"/>
    <col min="8452" max="8452" width="14" customWidth="1"/>
    <col min="8453" max="8453" width="9.7109375" customWidth="1"/>
    <col min="8454" max="8454" width="14" customWidth="1"/>
    <col min="8455" max="8455" width="9.7109375" customWidth="1"/>
    <col min="8456" max="8456" width="14" customWidth="1"/>
    <col min="8457" max="8457" width="9.7109375" customWidth="1"/>
    <col min="8458" max="8458" width="14" customWidth="1"/>
    <col min="8705" max="8705" width="11.42578125" customWidth="1"/>
    <col min="8706" max="8706" width="12.5703125" customWidth="1"/>
    <col min="8707" max="8707" width="9.7109375" customWidth="1"/>
    <col min="8708" max="8708" width="14" customWidth="1"/>
    <col min="8709" max="8709" width="9.7109375" customWidth="1"/>
    <col min="8710" max="8710" width="14" customWidth="1"/>
    <col min="8711" max="8711" width="9.7109375" customWidth="1"/>
    <col min="8712" max="8712" width="14" customWidth="1"/>
    <col min="8713" max="8713" width="9.7109375" customWidth="1"/>
    <col min="8714" max="8714" width="14" customWidth="1"/>
    <col min="8961" max="8961" width="11.42578125" customWidth="1"/>
    <col min="8962" max="8962" width="12.5703125" customWidth="1"/>
    <col min="8963" max="8963" width="9.7109375" customWidth="1"/>
    <col min="8964" max="8964" width="14" customWidth="1"/>
    <col min="8965" max="8965" width="9.7109375" customWidth="1"/>
    <col min="8966" max="8966" width="14" customWidth="1"/>
    <col min="8967" max="8967" width="9.7109375" customWidth="1"/>
    <col min="8968" max="8968" width="14" customWidth="1"/>
    <col min="8969" max="8969" width="9.7109375" customWidth="1"/>
    <col min="8970" max="8970" width="14" customWidth="1"/>
    <col min="9217" max="9217" width="11.42578125" customWidth="1"/>
    <col min="9218" max="9218" width="12.5703125" customWidth="1"/>
    <col min="9219" max="9219" width="9.7109375" customWidth="1"/>
    <col min="9220" max="9220" width="14" customWidth="1"/>
    <col min="9221" max="9221" width="9.7109375" customWidth="1"/>
    <col min="9222" max="9222" width="14" customWidth="1"/>
    <col min="9223" max="9223" width="9.7109375" customWidth="1"/>
    <col min="9224" max="9224" width="14" customWidth="1"/>
    <col min="9225" max="9225" width="9.7109375" customWidth="1"/>
    <col min="9226" max="9226" width="14" customWidth="1"/>
    <col min="9473" max="9473" width="11.42578125" customWidth="1"/>
    <col min="9474" max="9474" width="12.5703125" customWidth="1"/>
    <col min="9475" max="9475" width="9.7109375" customWidth="1"/>
    <col min="9476" max="9476" width="14" customWidth="1"/>
    <col min="9477" max="9477" width="9.7109375" customWidth="1"/>
    <col min="9478" max="9478" width="14" customWidth="1"/>
    <col min="9479" max="9479" width="9.7109375" customWidth="1"/>
    <col min="9480" max="9480" width="14" customWidth="1"/>
    <col min="9481" max="9481" width="9.7109375" customWidth="1"/>
    <col min="9482" max="9482" width="14" customWidth="1"/>
    <col min="9729" max="9729" width="11.42578125" customWidth="1"/>
    <col min="9730" max="9730" width="12.5703125" customWidth="1"/>
    <col min="9731" max="9731" width="9.7109375" customWidth="1"/>
    <col min="9732" max="9732" width="14" customWidth="1"/>
    <col min="9733" max="9733" width="9.7109375" customWidth="1"/>
    <col min="9734" max="9734" width="14" customWidth="1"/>
    <col min="9735" max="9735" width="9.7109375" customWidth="1"/>
    <col min="9736" max="9736" width="14" customWidth="1"/>
    <col min="9737" max="9737" width="9.7109375" customWidth="1"/>
    <col min="9738" max="9738" width="14" customWidth="1"/>
    <col min="9985" max="9985" width="11.42578125" customWidth="1"/>
    <col min="9986" max="9986" width="12.5703125" customWidth="1"/>
    <col min="9987" max="9987" width="9.7109375" customWidth="1"/>
    <col min="9988" max="9988" width="14" customWidth="1"/>
    <col min="9989" max="9989" width="9.7109375" customWidth="1"/>
    <col min="9990" max="9990" width="14" customWidth="1"/>
    <col min="9991" max="9991" width="9.7109375" customWidth="1"/>
    <col min="9992" max="9992" width="14" customWidth="1"/>
    <col min="9993" max="9993" width="9.7109375" customWidth="1"/>
    <col min="9994" max="9994" width="14" customWidth="1"/>
    <col min="10241" max="10241" width="11.42578125" customWidth="1"/>
    <col min="10242" max="10242" width="12.5703125" customWidth="1"/>
    <col min="10243" max="10243" width="9.7109375" customWidth="1"/>
    <col min="10244" max="10244" width="14" customWidth="1"/>
    <col min="10245" max="10245" width="9.7109375" customWidth="1"/>
    <col min="10246" max="10246" width="14" customWidth="1"/>
    <col min="10247" max="10247" width="9.7109375" customWidth="1"/>
    <col min="10248" max="10248" width="14" customWidth="1"/>
    <col min="10249" max="10249" width="9.7109375" customWidth="1"/>
    <col min="10250" max="10250" width="14" customWidth="1"/>
    <col min="10497" max="10497" width="11.42578125" customWidth="1"/>
    <col min="10498" max="10498" width="12.5703125" customWidth="1"/>
    <col min="10499" max="10499" width="9.7109375" customWidth="1"/>
    <col min="10500" max="10500" width="14" customWidth="1"/>
    <col min="10501" max="10501" width="9.7109375" customWidth="1"/>
    <col min="10502" max="10502" width="14" customWidth="1"/>
    <col min="10503" max="10503" width="9.7109375" customWidth="1"/>
    <col min="10504" max="10504" width="14" customWidth="1"/>
    <col min="10505" max="10505" width="9.7109375" customWidth="1"/>
    <col min="10506" max="10506" width="14" customWidth="1"/>
    <col min="10753" max="10753" width="11.42578125" customWidth="1"/>
    <col min="10754" max="10754" width="12.5703125" customWidth="1"/>
    <col min="10755" max="10755" width="9.7109375" customWidth="1"/>
    <col min="10756" max="10756" width="14" customWidth="1"/>
    <col min="10757" max="10757" width="9.7109375" customWidth="1"/>
    <col min="10758" max="10758" width="14" customWidth="1"/>
    <col min="10759" max="10759" width="9.7109375" customWidth="1"/>
    <col min="10760" max="10760" width="14" customWidth="1"/>
    <col min="10761" max="10761" width="9.7109375" customWidth="1"/>
    <col min="10762" max="10762" width="14" customWidth="1"/>
    <col min="11009" max="11009" width="11.42578125" customWidth="1"/>
    <col min="11010" max="11010" width="12.5703125" customWidth="1"/>
    <col min="11011" max="11011" width="9.7109375" customWidth="1"/>
    <col min="11012" max="11012" width="14" customWidth="1"/>
    <col min="11013" max="11013" width="9.7109375" customWidth="1"/>
    <col min="11014" max="11014" width="14" customWidth="1"/>
    <col min="11015" max="11015" width="9.7109375" customWidth="1"/>
    <col min="11016" max="11016" width="14" customWidth="1"/>
    <col min="11017" max="11017" width="9.7109375" customWidth="1"/>
    <col min="11018" max="11018" width="14" customWidth="1"/>
    <col min="11265" max="11265" width="11.42578125" customWidth="1"/>
    <col min="11266" max="11266" width="12.5703125" customWidth="1"/>
    <col min="11267" max="11267" width="9.7109375" customWidth="1"/>
    <col min="11268" max="11268" width="14" customWidth="1"/>
    <col min="11269" max="11269" width="9.7109375" customWidth="1"/>
    <col min="11270" max="11270" width="14" customWidth="1"/>
    <col min="11271" max="11271" width="9.7109375" customWidth="1"/>
    <col min="11272" max="11272" width="14" customWidth="1"/>
    <col min="11273" max="11273" width="9.7109375" customWidth="1"/>
    <col min="11274" max="11274" width="14" customWidth="1"/>
    <col min="11521" max="11521" width="11.42578125" customWidth="1"/>
    <col min="11522" max="11522" width="12.5703125" customWidth="1"/>
    <col min="11523" max="11523" width="9.7109375" customWidth="1"/>
    <col min="11524" max="11524" width="14" customWidth="1"/>
    <col min="11525" max="11525" width="9.7109375" customWidth="1"/>
    <col min="11526" max="11526" width="14" customWidth="1"/>
    <col min="11527" max="11527" width="9.7109375" customWidth="1"/>
    <col min="11528" max="11528" width="14" customWidth="1"/>
    <col min="11529" max="11529" width="9.7109375" customWidth="1"/>
    <col min="11530" max="11530" width="14" customWidth="1"/>
    <col min="11777" max="11777" width="11.42578125" customWidth="1"/>
    <col min="11778" max="11778" width="12.5703125" customWidth="1"/>
    <col min="11779" max="11779" width="9.7109375" customWidth="1"/>
    <col min="11780" max="11780" width="14" customWidth="1"/>
    <col min="11781" max="11781" width="9.7109375" customWidth="1"/>
    <col min="11782" max="11782" width="14" customWidth="1"/>
    <col min="11783" max="11783" width="9.7109375" customWidth="1"/>
    <col min="11784" max="11784" width="14" customWidth="1"/>
    <col min="11785" max="11785" width="9.7109375" customWidth="1"/>
    <col min="11786" max="11786" width="14" customWidth="1"/>
    <col min="12033" max="12033" width="11.42578125" customWidth="1"/>
    <col min="12034" max="12034" width="12.5703125" customWidth="1"/>
    <col min="12035" max="12035" width="9.7109375" customWidth="1"/>
    <col min="12036" max="12036" width="14" customWidth="1"/>
    <col min="12037" max="12037" width="9.7109375" customWidth="1"/>
    <col min="12038" max="12038" width="14" customWidth="1"/>
    <col min="12039" max="12039" width="9.7109375" customWidth="1"/>
    <col min="12040" max="12040" width="14" customWidth="1"/>
    <col min="12041" max="12041" width="9.7109375" customWidth="1"/>
    <col min="12042" max="12042" width="14" customWidth="1"/>
    <col min="12289" max="12289" width="11.42578125" customWidth="1"/>
    <col min="12290" max="12290" width="12.5703125" customWidth="1"/>
    <col min="12291" max="12291" width="9.7109375" customWidth="1"/>
    <col min="12292" max="12292" width="14" customWidth="1"/>
    <col min="12293" max="12293" width="9.7109375" customWidth="1"/>
    <col min="12294" max="12294" width="14" customWidth="1"/>
    <col min="12295" max="12295" width="9.7109375" customWidth="1"/>
    <col min="12296" max="12296" width="14" customWidth="1"/>
    <col min="12297" max="12297" width="9.7109375" customWidth="1"/>
    <col min="12298" max="12298" width="14" customWidth="1"/>
    <col min="12545" max="12545" width="11.42578125" customWidth="1"/>
    <col min="12546" max="12546" width="12.5703125" customWidth="1"/>
    <col min="12547" max="12547" width="9.7109375" customWidth="1"/>
    <col min="12548" max="12548" width="14" customWidth="1"/>
    <col min="12549" max="12549" width="9.7109375" customWidth="1"/>
    <col min="12550" max="12550" width="14" customWidth="1"/>
    <col min="12551" max="12551" width="9.7109375" customWidth="1"/>
    <col min="12552" max="12552" width="14" customWidth="1"/>
    <col min="12553" max="12553" width="9.7109375" customWidth="1"/>
    <col min="12554" max="12554" width="14" customWidth="1"/>
    <col min="12801" max="12801" width="11.42578125" customWidth="1"/>
    <col min="12802" max="12802" width="12.5703125" customWidth="1"/>
    <col min="12803" max="12803" width="9.7109375" customWidth="1"/>
    <col min="12804" max="12804" width="14" customWidth="1"/>
    <col min="12805" max="12805" width="9.7109375" customWidth="1"/>
    <col min="12806" max="12806" width="14" customWidth="1"/>
    <col min="12807" max="12807" width="9.7109375" customWidth="1"/>
    <col min="12808" max="12808" width="14" customWidth="1"/>
    <col min="12809" max="12809" width="9.7109375" customWidth="1"/>
    <col min="12810" max="12810" width="14" customWidth="1"/>
    <col min="13057" max="13057" width="11.42578125" customWidth="1"/>
    <col min="13058" max="13058" width="12.5703125" customWidth="1"/>
    <col min="13059" max="13059" width="9.7109375" customWidth="1"/>
    <col min="13060" max="13060" width="14" customWidth="1"/>
    <col min="13061" max="13061" width="9.7109375" customWidth="1"/>
    <col min="13062" max="13062" width="14" customWidth="1"/>
    <col min="13063" max="13063" width="9.7109375" customWidth="1"/>
    <col min="13064" max="13064" width="14" customWidth="1"/>
    <col min="13065" max="13065" width="9.7109375" customWidth="1"/>
    <col min="13066" max="13066" width="14" customWidth="1"/>
    <col min="13313" max="13313" width="11.42578125" customWidth="1"/>
    <col min="13314" max="13314" width="12.5703125" customWidth="1"/>
    <col min="13315" max="13315" width="9.7109375" customWidth="1"/>
    <col min="13316" max="13316" width="14" customWidth="1"/>
    <col min="13317" max="13317" width="9.7109375" customWidth="1"/>
    <col min="13318" max="13318" width="14" customWidth="1"/>
    <col min="13319" max="13319" width="9.7109375" customWidth="1"/>
    <col min="13320" max="13320" width="14" customWidth="1"/>
    <col min="13321" max="13321" width="9.7109375" customWidth="1"/>
    <col min="13322" max="13322" width="14" customWidth="1"/>
    <col min="13569" max="13569" width="11.42578125" customWidth="1"/>
    <col min="13570" max="13570" width="12.5703125" customWidth="1"/>
    <col min="13571" max="13571" width="9.7109375" customWidth="1"/>
    <col min="13572" max="13572" width="14" customWidth="1"/>
    <col min="13573" max="13573" width="9.7109375" customWidth="1"/>
    <col min="13574" max="13574" width="14" customWidth="1"/>
    <col min="13575" max="13575" width="9.7109375" customWidth="1"/>
    <col min="13576" max="13576" width="14" customWidth="1"/>
    <col min="13577" max="13577" width="9.7109375" customWidth="1"/>
    <col min="13578" max="13578" width="14" customWidth="1"/>
    <col min="13825" max="13825" width="11.42578125" customWidth="1"/>
    <col min="13826" max="13826" width="12.5703125" customWidth="1"/>
    <col min="13827" max="13827" width="9.7109375" customWidth="1"/>
    <col min="13828" max="13828" width="14" customWidth="1"/>
    <col min="13829" max="13829" width="9.7109375" customWidth="1"/>
    <col min="13830" max="13830" width="14" customWidth="1"/>
    <col min="13831" max="13831" width="9.7109375" customWidth="1"/>
    <col min="13832" max="13832" width="14" customWidth="1"/>
    <col min="13833" max="13833" width="9.7109375" customWidth="1"/>
    <col min="13834" max="13834" width="14" customWidth="1"/>
    <col min="14081" max="14081" width="11.42578125" customWidth="1"/>
    <col min="14082" max="14082" width="12.5703125" customWidth="1"/>
    <col min="14083" max="14083" width="9.7109375" customWidth="1"/>
    <col min="14084" max="14084" width="14" customWidth="1"/>
    <col min="14085" max="14085" width="9.7109375" customWidth="1"/>
    <col min="14086" max="14086" width="14" customWidth="1"/>
    <col min="14087" max="14087" width="9.7109375" customWidth="1"/>
    <col min="14088" max="14088" width="14" customWidth="1"/>
    <col min="14089" max="14089" width="9.7109375" customWidth="1"/>
    <col min="14090" max="14090" width="14" customWidth="1"/>
    <col min="14337" max="14337" width="11.42578125" customWidth="1"/>
    <col min="14338" max="14338" width="12.5703125" customWidth="1"/>
    <col min="14339" max="14339" width="9.7109375" customWidth="1"/>
    <col min="14340" max="14340" width="14" customWidth="1"/>
    <col min="14341" max="14341" width="9.7109375" customWidth="1"/>
    <col min="14342" max="14342" width="14" customWidth="1"/>
    <col min="14343" max="14343" width="9.7109375" customWidth="1"/>
    <col min="14344" max="14344" width="14" customWidth="1"/>
    <col min="14345" max="14345" width="9.7109375" customWidth="1"/>
    <col min="14346" max="14346" width="14" customWidth="1"/>
    <col min="14593" max="14593" width="11.42578125" customWidth="1"/>
    <col min="14594" max="14594" width="12.5703125" customWidth="1"/>
    <col min="14595" max="14595" width="9.7109375" customWidth="1"/>
    <col min="14596" max="14596" width="14" customWidth="1"/>
    <col min="14597" max="14597" width="9.7109375" customWidth="1"/>
    <col min="14598" max="14598" width="14" customWidth="1"/>
    <col min="14599" max="14599" width="9.7109375" customWidth="1"/>
    <col min="14600" max="14600" width="14" customWidth="1"/>
    <col min="14601" max="14601" width="9.7109375" customWidth="1"/>
    <col min="14602" max="14602" width="14" customWidth="1"/>
    <col min="14849" max="14849" width="11.42578125" customWidth="1"/>
    <col min="14850" max="14850" width="12.5703125" customWidth="1"/>
    <col min="14851" max="14851" width="9.7109375" customWidth="1"/>
    <col min="14852" max="14852" width="14" customWidth="1"/>
    <col min="14853" max="14853" width="9.7109375" customWidth="1"/>
    <col min="14854" max="14854" width="14" customWidth="1"/>
    <col min="14855" max="14855" width="9.7109375" customWidth="1"/>
    <col min="14856" max="14856" width="14" customWidth="1"/>
    <col min="14857" max="14857" width="9.7109375" customWidth="1"/>
    <col min="14858" max="14858" width="14" customWidth="1"/>
    <col min="15105" max="15105" width="11.42578125" customWidth="1"/>
    <col min="15106" max="15106" width="12.5703125" customWidth="1"/>
    <col min="15107" max="15107" width="9.7109375" customWidth="1"/>
    <col min="15108" max="15108" width="14" customWidth="1"/>
    <col min="15109" max="15109" width="9.7109375" customWidth="1"/>
    <col min="15110" max="15110" width="14" customWidth="1"/>
    <col min="15111" max="15111" width="9.7109375" customWidth="1"/>
    <col min="15112" max="15112" width="14" customWidth="1"/>
    <col min="15113" max="15113" width="9.7109375" customWidth="1"/>
    <col min="15114" max="15114" width="14" customWidth="1"/>
    <col min="15361" max="15361" width="11.42578125" customWidth="1"/>
    <col min="15362" max="15362" width="12.5703125" customWidth="1"/>
    <col min="15363" max="15363" width="9.7109375" customWidth="1"/>
    <col min="15364" max="15364" width="14" customWidth="1"/>
    <col min="15365" max="15365" width="9.7109375" customWidth="1"/>
    <col min="15366" max="15366" width="14" customWidth="1"/>
    <col min="15367" max="15367" width="9.7109375" customWidth="1"/>
    <col min="15368" max="15368" width="14" customWidth="1"/>
    <col min="15369" max="15369" width="9.7109375" customWidth="1"/>
    <col min="15370" max="15370" width="14" customWidth="1"/>
    <col min="15617" max="15617" width="11.42578125" customWidth="1"/>
    <col min="15618" max="15618" width="12.5703125" customWidth="1"/>
    <col min="15619" max="15619" width="9.7109375" customWidth="1"/>
    <col min="15620" max="15620" width="14" customWidth="1"/>
    <col min="15621" max="15621" width="9.7109375" customWidth="1"/>
    <col min="15622" max="15622" width="14" customWidth="1"/>
    <col min="15623" max="15623" width="9.7109375" customWidth="1"/>
    <col min="15624" max="15624" width="14" customWidth="1"/>
    <col min="15625" max="15625" width="9.7109375" customWidth="1"/>
    <col min="15626" max="15626" width="14" customWidth="1"/>
    <col min="15873" max="15873" width="11.42578125" customWidth="1"/>
    <col min="15874" max="15874" width="12.5703125" customWidth="1"/>
    <col min="15875" max="15875" width="9.7109375" customWidth="1"/>
    <col min="15876" max="15876" width="14" customWidth="1"/>
    <col min="15877" max="15877" width="9.7109375" customWidth="1"/>
    <col min="15878" max="15878" width="14" customWidth="1"/>
    <col min="15879" max="15879" width="9.7109375" customWidth="1"/>
    <col min="15880" max="15880" width="14" customWidth="1"/>
    <col min="15881" max="15881" width="9.7109375" customWidth="1"/>
    <col min="15882" max="15882" width="14" customWidth="1"/>
    <col min="16129" max="16129" width="11.42578125" customWidth="1"/>
    <col min="16130" max="16130" width="12.5703125" customWidth="1"/>
    <col min="16131" max="16131" width="9.7109375" customWidth="1"/>
    <col min="16132" max="16132" width="14" customWidth="1"/>
    <col min="16133" max="16133" width="9.7109375" customWidth="1"/>
    <col min="16134" max="16134" width="14" customWidth="1"/>
    <col min="16135" max="16135" width="9.7109375" customWidth="1"/>
    <col min="16136" max="16136" width="14" customWidth="1"/>
    <col min="16137" max="16137" width="9.7109375" customWidth="1"/>
    <col min="16138" max="16138" width="14" customWidth="1"/>
  </cols>
  <sheetData>
    <row r="1" spans="1:17" ht="20.25" x14ac:dyDescent="0.3">
      <c r="A1" s="1" t="s">
        <v>156</v>
      </c>
      <c r="B1" s="1"/>
      <c r="C1" s="1"/>
      <c r="D1" s="1"/>
      <c r="E1" s="1"/>
      <c r="F1" s="1"/>
      <c r="G1" s="1"/>
      <c r="H1" s="1"/>
      <c r="I1" s="1"/>
      <c r="J1" s="1"/>
    </row>
    <row r="2" spans="1:17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7" ht="18" x14ac:dyDescent="0.25">
      <c r="A4" s="3" t="s">
        <v>166</v>
      </c>
      <c r="B4" s="3"/>
      <c r="C4" s="3"/>
      <c r="D4" s="3"/>
      <c r="E4" s="3"/>
      <c r="F4" s="3"/>
      <c r="G4" s="3"/>
      <c r="H4" s="3"/>
      <c r="I4" s="3"/>
      <c r="J4" s="3"/>
    </row>
    <row r="5" spans="1:17" ht="18" x14ac:dyDescent="0.25">
      <c r="A5" s="3" t="s">
        <v>114</v>
      </c>
      <c r="B5" s="3"/>
      <c r="C5" s="3"/>
      <c r="D5" s="3"/>
      <c r="E5" s="3"/>
      <c r="F5" s="3"/>
      <c r="G5" s="3"/>
      <c r="H5" s="3"/>
      <c r="I5" s="3"/>
      <c r="J5" s="3"/>
    </row>
    <row r="6" spans="1:17" ht="15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</row>
    <row r="8" spans="1:17" ht="15.75" x14ac:dyDescent="0.25">
      <c r="A8" s="95"/>
      <c r="B8" s="96"/>
      <c r="C8" s="70" t="s">
        <v>109</v>
      </c>
      <c r="D8" s="72"/>
      <c r="E8" s="135" t="s">
        <v>165</v>
      </c>
      <c r="F8" s="136"/>
      <c r="G8" s="70" t="s">
        <v>110</v>
      </c>
      <c r="H8" s="72"/>
      <c r="I8" s="70" t="s">
        <v>111</v>
      </c>
      <c r="J8" s="72"/>
    </row>
    <row r="9" spans="1:17" ht="15.75" x14ac:dyDescent="0.25">
      <c r="A9" s="83" t="s">
        <v>6</v>
      </c>
      <c r="B9" s="84"/>
      <c r="C9" s="11" t="s">
        <v>7</v>
      </c>
      <c r="D9" s="12" t="s">
        <v>9</v>
      </c>
      <c r="E9" s="11" t="s">
        <v>7</v>
      </c>
      <c r="F9" s="12" t="s">
        <v>9</v>
      </c>
      <c r="G9" s="11" t="s">
        <v>7</v>
      </c>
      <c r="H9" s="12" t="s">
        <v>9</v>
      </c>
      <c r="I9" s="11" t="s">
        <v>7</v>
      </c>
      <c r="J9" s="73" t="s">
        <v>9</v>
      </c>
    </row>
    <row r="10" spans="1:17" ht="28.5" customHeight="1" x14ac:dyDescent="0.25">
      <c r="A10" s="15" t="s">
        <v>10</v>
      </c>
      <c r="B10" s="97"/>
      <c r="C10" s="16">
        <v>1827</v>
      </c>
      <c r="D10" s="98">
        <v>60841634</v>
      </c>
      <c r="E10" s="16">
        <v>288</v>
      </c>
      <c r="F10" s="98">
        <v>3233697</v>
      </c>
      <c r="G10" s="85">
        <v>247</v>
      </c>
      <c r="H10" s="98">
        <v>1527909</v>
      </c>
      <c r="I10" s="16">
        <v>2115</v>
      </c>
      <c r="J10" s="98">
        <v>320604</v>
      </c>
      <c r="M10" s="99"/>
      <c r="Q10" s="100"/>
    </row>
    <row r="11" spans="1:17" ht="28.5" customHeight="1" x14ac:dyDescent="0.25">
      <c r="A11" s="15" t="s">
        <v>12</v>
      </c>
      <c r="B11" s="97"/>
      <c r="C11" s="16">
        <v>12425</v>
      </c>
      <c r="D11" s="101">
        <v>254035951</v>
      </c>
      <c r="E11" s="16">
        <v>391</v>
      </c>
      <c r="F11" s="101">
        <v>2135168</v>
      </c>
      <c r="G11" s="85">
        <v>2302</v>
      </c>
      <c r="H11" s="101">
        <v>7786181</v>
      </c>
      <c r="I11" s="16">
        <v>10205</v>
      </c>
      <c r="J11" s="101">
        <v>1086068</v>
      </c>
      <c r="M11" s="102"/>
      <c r="Q11" s="103"/>
    </row>
    <row r="12" spans="1:17" ht="28.5" customHeight="1" x14ac:dyDescent="0.25">
      <c r="A12" s="15" t="s">
        <v>16</v>
      </c>
      <c r="B12" s="97"/>
      <c r="C12" s="16">
        <v>1826</v>
      </c>
      <c r="D12" s="101">
        <v>43259769</v>
      </c>
      <c r="E12" s="16">
        <v>229</v>
      </c>
      <c r="F12" s="101">
        <v>789176</v>
      </c>
      <c r="G12" s="85">
        <v>158</v>
      </c>
      <c r="H12" s="101">
        <v>231530</v>
      </c>
      <c r="I12" s="16">
        <v>2131</v>
      </c>
      <c r="J12" s="101">
        <v>698442</v>
      </c>
      <c r="M12" s="99"/>
      <c r="Q12" s="100"/>
    </row>
    <row r="13" spans="1:17" ht="28.5" customHeight="1" x14ac:dyDescent="0.25">
      <c r="A13" s="15" t="s">
        <v>53</v>
      </c>
      <c r="B13" s="97"/>
      <c r="C13" s="16">
        <v>13246</v>
      </c>
      <c r="D13" s="101">
        <v>123481169</v>
      </c>
      <c r="E13" s="16">
        <v>2544</v>
      </c>
      <c r="F13" s="101">
        <v>13427608</v>
      </c>
      <c r="G13" s="85">
        <v>489</v>
      </c>
      <c r="H13" s="101">
        <v>555896</v>
      </c>
      <c r="I13" s="16">
        <v>12539</v>
      </c>
      <c r="J13" s="101">
        <v>1757338</v>
      </c>
      <c r="M13" s="99"/>
      <c r="Q13" s="100"/>
    </row>
    <row r="14" spans="1:17" ht="28.5" customHeight="1" x14ac:dyDescent="0.25">
      <c r="A14" s="15" t="s">
        <v>65</v>
      </c>
      <c r="B14" s="97"/>
      <c r="C14" s="16">
        <v>20923</v>
      </c>
      <c r="D14" s="101">
        <v>194308622</v>
      </c>
      <c r="E14" s="16">
        <v>4071</v>
      </c>
      <c r="F14" s="101">
        <v>20695768</v>
      </c>
      <c r="G14" s="85">
        <v>1030</v>
      </c>
      <c r="H14" s="101">
        <v>576788</v>
      </c>
      <c r="I14" s="16">
        <v>21466</v>
      </c>
      <c r="J14" s="101">
        <v>5206952</v>
      </c>
      <c r="M14" s="99"/>
      <c r="Q14" s="100"/>
    </row>
    <row r="15" spans="1:17" ht="28.5" customHeight="1" x14ac:dyDescent="0.25">
      <c r="A15" s="15" t="s">
        <v>14</v>
      </c>
      <c r="B15" s="97"/>
      <c r="C15" s="16">
        <v>1773</v>
      </c>
      <c r="D15" s="101">
        <v>38512264</v>
      </c>
      <c r="E15" s="16">
        <v>340</v>
      </c>
      <c r="F15" s="101">
        <v>1770348</v>
      </c>
      <c r="G15" s="85">
        <v>115</v>
      </c>
      <c r="H15" s="101">
        <v>157213</v>
      </c>
      <c r="I15" s="16">
        <v>2579</v>
      </c>
      <c r="J15" s="101">
        <v>360309</v>
      </c>
      <c r="M15" s="99"/>
      <c r="Q15" s="100"/>
    </row>
    <row r="16" spans="1:17" ht="28.5" customHeight="1" x14ac:dyDescent="0.25">
      <c r="A16" s="15" t="s">
        <v>15</v>
      </c>
      <c r="B16" s="97"/>
      <c r="C16" s="16">
        <v>11199</v>
      </c>
      <c r="D16" s="101">
        <v>145377421</v>
      </c>
      <c r="E16" s="16">
        <v>1074</v>
      </c>
      <c r="F16" s="101">
        <v>4064373</v>
      </c>
      <c r="G16" s="85">
        <v>972</v>
      </c>
      <c r="H16" s="101">
        <v>1072091</v>
      </c>
      <c r="I16" s="16">
        <v>14887</v>
      </c>
      <c r="J16" s="101">
        <v>6391622</v>
      </c>
      <c r="M16" s="99"/>
      <c r="Q16" s="100"/>
    </row>
    <row r="17" spans="1:17" ht="28.5" customHeight="1" x14ac:dyDescent="0.25">
      <c r="A17" s="15" t="s">
        <v>17</v>
      </c>
      <c r="B17" s="97"/>
      <c r="C17" s="16">
        <v>10509</v>
      </c>
      <c r="D17" s="101">
        <v>180979633</v>
      </c>
      <c r="E17" s="16">
        <v>908</v>
      </c>
      <c r="F17" s="101">
        <v>4570066</v>
      </c>
      <c r="G17" s="85">
        <v>579</v>
      </c>
      <c r="H17" s="101">
        <v>935523</v>
      </c>
      <c r="I17" s="16">
        <v>11033</v>
      </c>
      <c r="J17" s="101">
        <v>3384896</v>
      </c>
      <c r="M17" s="99"/>
      <c r="Q17" s="100"/>
    </row>
    <row r="18" spans="1:17" ht="15.75" x14ac:dyDescent="0.25">
      <c r="A18" s="15"/>
      <c r="B18" s="97"/>
      <c r="C18" s="39"/>
      <c r="D18" s="65"/>
      <c r="E18" s="39"/>
      <c r="F18" s="5"/>
      <c r="G18" s="39"/>
      <c r="H18" s="5"/>
      <c r="I18" s="39"/>
      <c r="J18" s="19"/>
      <c r="M18" s="102"/>
      <c r="Q18" s="103"/>
    </row>
    <row r="19" spans="1:17" ht="15.75" x14ac:dyDescent="0.25">
      <c r="A19" s="25" t="s">
        <v>18</v>
      </c>
      <c r="B19" s="104"/>
      <c r="C19" s="26">
        <f t="shared" ref="C19:J19" si="0">SUM(C10:C17)</f>
        <v>73728</v>
      </c>
      <c r="D19" s="105">
        <f t="shared" si="0"/>
        <v>1040796463</v>
      </c>
      <c r="E19" s="26">
        <f t="shared" si="0"/>
        <v>9845</v>
      </c>
      <c r="F19" s="105">
        <f t="shared" si="0"/>
        <v>50686204</v>
      </c>
      <c r="G19" s="106">
        <f t="shared" si="0"/>
        <v>5892</v>
      </c>
      <c r="H19" s="105">
        <f t="shared" si="0"/>
        <v>12843131</v>
      </c>
      <c r="I19" s="26">
        <f t="shared" si="0"/>
        <v>76955</v>
      </c>
      <c r="J19" s="105">
        <f t="shared" si="0"/>
        <v>19206231</v>
      </c>
      <c r="M19" s="99"/>
      <c r="Q19" s="100"/>
    </row>
    <row r="20" spans="1:17" x14ac:dyDescent="0.2">
      <c r="C20" s="42"/>
      <c r="D20" s="42"/>
      <c r="E20" s="42"/>
      <c r="F20" s="42"/>
      <c r="H20" s="42"/>
      <c r="I20" s="42"/>
      <c r="J20" s="42"/>
    </row>
  </sheetData>
  <mergeCells count="10">
    <mergeCell ref="A9:B9"/>
    <mergeCell ref="A1:J1"/>
    <mergeCell ref="A2:J2"/>
    <mergeCell ref="A4:J4"/>
    <mergeCell ref="A5:J5"/>
    <mergeCell ref="A6:J6"/>
    <mergeCell ref="C8:D8"/>
    <mergeCell ref="E8:F8"/>
    <mergeCell ref="G8:H8"/>
    <mergeCell ref="I8:J8"/>
  </mergeCells>
  <pageMargins left="0.7" right="0.7" top="0.75" bottom="0.75" header="0.3" footer="0.3"/>
  <pageSetup scale="77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DC46-354A-4BB8-8520-F97BF2881DC5}">
  <dimension ref="A1:H16"/>
  <sheetViews>
    <sheetView showGridLines="0" zoomScaleNormal="100" workbookViewId="0">
      <selection sqref="A1:H1"/>
    </sheetView>
  </sheetViews>
  <sheetFormatPr defaultRowHeight="12.75" x14ac:dyDescent="0.2"/>
  <cols>
    <col min="1" max="1" width="21.5703125" customWidth="1"/>
    <col min="2" max="2" width="16.140625" customWidth="1"/>
    <col min="3" max="3" width="13" customWidth="1"/>
    <col min="4" max="4" width="13.5703125" customWidth="1"/>
    <col min="5" max="5" width="3.28515625" customWidth="1"/>
    <col min="6" max="6" width="14.28515625" customWidth="1"/>
    <col min="7" max="7" width="11" customWidth="1"/>
    <col min="8" max="8" width="3.140625" customWidth="1"/>
    <col min="257" max="257" width="21.5703125" customWidth="1"/>
    <col min="258" max="258" width="16.140625" customWidth="1"/>
    <col min="259" max="259" width="13" customWidth="1"/>
    <col min="260" max="260" width="13.5703125" customWidth="1"/>
    <col min="261" max="261" width="3.28515625" customWidth="1"/>
    <col min="262" max="262" width="14.28515625" customWidth="1"/>
    <col min="263" max="263" width="11" customWidth="1"/>
    <col min="264" max="264" width="3.140625" customWidth="1"/>
    <col min="513" max="513" width="21.5703125" customWidth="1"/>
    <col min="514" max="514" width="16.140625" customWidth="1"/>
    <col min="515" max="515" width="13" customWidth="1"/>
    <col min="516" max="516" width="13.5703125" customWidth="1"/>
    <col min="517" max="517" width="3.28515625" customWidth="1"/>
    <col min="518" max="518" width="14.28515625" customWidth="1"/>
    <col min="519" max="519" width="11" customWidth="1"/>
    <col min="520" max="520" width="3.140625" customWidth="1"/>
    <col min="769" max="769" width="21.5703125" customWidth="1"/>
    <col min="770" max="770" width="16.140625" customWidth="1"/>
    <col min="771" max="771" width="13" customWidth="1"/>
    <col min="772" max="772" width="13.5703125" customWidth="1"/>
    <col min="773" max="773" width="3.28515625" customWidth="1"/>
    <col min="774" max="774" width="14.28515625" customWidth="1"/>
    <col min="775" max="775" width="11" customWidth="1"/>
    <col min="776" max="776" width="3.140625" customWidth="1"/>
    <col min="1025" max="1025" width="21.5703125" customWidth="1"/>
    <col min="1026" max="1026" width="16.140625" customWidth="1"/>
    <col min="1027" max="1027" width="13" customWidth="1"/>
    <col min="1028" max="1028" width="13.5703125" customWidth="1"/>
    <col min="1029" max="1029" width="3.28515625" customWidth="1"/>
    <col min="1030" max="1030" width="14.28515625" customWidth="1"/>
    <col min="1031" max="1031" width="11" customWidth="1"/>
    <col min="1032" max="1032" width="3.140625" customWidth="1"/>
    <col min="1281" max="1281" width="21.5703125" customWidth="1"/>
    <col min="1282" max="1282" width="16.140625" customWidth="1"/>
    <col min="1283" max="1283" width="13" customWidth="1"/>
    <col min="1284" max="1284" width="13.5703125" customWidth="1"/>
    <col min="1285" max="1285" width="3.28515625" customWidth="1"/>
    <col min="1286" max="1286" width="14.28515625" customWidth="1"/>
    <col min="1287" max="1287" width="11" customWidth="1"/>
    <col min="1288" max="1288" width="3.140625" customWidth="1"/>
    <col min="1537" max="1537" width="21.5703125" customWidth="1"/>
    <col min="1538" max="1538" width="16.140625" customWidth="1"/>
    <col min="1539" max="1539" width="13" customWidth="1"/>
    <col min="1540" max="1540" width="13.5703125" customWidth="1"/>
    <col min="1541" max="1541" width="3.28515625" customWidth="1"/>
    <col min="1542" max="1542" width="14.28515625" customWidth="1"/>
    <col min="1543" max="1543" width="11" customWidth="1"/>
    <col min="1544" max="1544" width="3.140625" customWidth="1"/>
    <col min="1793" max="1793" width="21.5703125" customWidth="1"/>
    <col min="1794" max="1794" width="16.140625" customWidth="1"/>
    <col min="1795" max="1795" width="13" customWidth="1"/>
    <col min="1796" max="1796" width="13.5703125" customWidth="1"/>
    <col min="1797" max="1797" width="3.28515625" customWidth="1"/>
    <col min="1798" max="1798" width="14.28515625" customWidth="1"/>
    <col min="1799" max="1799" width="11" customWidth="1"/>
    <col min="1800" max="1800" width="3.140625" customWidth="1"/>
    <col min="2049" max="2049" width="21.5703125" customWidth="1"/>
    <col min="2050" max="2050" width="16.140625" customWidth="1"/>
    <col min="2051" max="2051" width="13" customWidth="1"/>
    <col min="2052" max="2052" width="13.5703125" customWidth="1"/>
    <col min="2053" max="2053" width="3.28515625" customWidth="1"/>
    <col min="2054" max="2054" width="14.28515625" customWidth="1"/>
    <col min="2055" max="2055" width="11" customWidth="1"/>
    <col min="2056" max="2056" width="3.140625" customWidth="1"/>
    <col min="2305" max="2305" width="21.5703125" customWidth="1"/>
    <col min="2306" max="2306" width="16.140625" customWidth="1"/>
    <col min="2307" max="2307" width="13" customWidth="1"/>
    <col min="2308" max="2308" width="13.5703125" customWidth="1"/>
    <col min="2309" max="2309" width="3.28515625" customWidth="1"/>
    <col min="2310" max="2310" width="14.28515625" customWidth="1"/>
    <col min="2311" max="2311" width="11" customWidth="1"/>
    <col min="2312" max="2312" width="3.140625" customWidth="1"/>
    <col min="2561" max="2561" width="21.5703125" customWidth="1"/>
    <col min="2562" max="2562" width="16.140625" customWidth="1"/>
    <col min="2563" max="2563" width="13" customWidth="1"/>
    <col min="2564" max="2564" width="13.5703125" customWidth="1"/>
    <col min="2565" max="2565" width="3.28515625" customWidth="1"/>
    <col min="2566" max="2566" width="14.28515625" customWidth="1"/>
    <col min="2567" max="2567" width="11" customWidth="1"/>
    <col min="2568" max="2568" width="3.140625" customWidth="1"/>
    <col min="2817" max="2817" width="21.5703125" customWidth="1"/>
    <col min="2818" max="2818" width="16.140625" customWidth="1"/>
    <col min="2819" max="2819" width="13" customWidth="1"/>
    <col min="2820" max="2820" width="13.5703125" customWidth="1"/>
    <col min="2821" max="2821" width="3.28515625" customWidth="1"/>
    <col min="2822" max="2822" width="14.28515625" customWidth="1"/>
    <col min="2823" max="2823" width="11" customWidth="1"/>
    <col min="2824" max="2824" width="3.140625" customWidth="1"/>
    <col min="3073" max="3073" width="21.5703125" customWidth="1"/>
    <col min="3074" max="3074" width="16.140625" customWidth="1"/>
    <col min="3075" max="3075" width="13" customWidth="1"/>
    <col min="3076" max="3076" width="13.5703125" customWidth="1"/>
    <col min="3077" max="3077" width="3.28515625" customWidth="1"/>
    <col min="3078" max="3078" width="14.28515625" customWidth="1"/>
    <col min="3079" max="3079" width="11" customWidth="1"/>
    <col min="3080" max="3080" width="3.140625" customWidth="1"/>
    <col min="3329" max="3329" width="21.5703125" customWidth="1"/>
    <col min="3330" max="3330" width="16.140625" customWidth="1"/>
    <col min="3331" max="3331" width="13" customWidth="1"/>
    <col min="3332" max="3332" width="13.5703125" customWidth="1"/>
    <col min="3333" max="3333" width="3.28515625" customWidth="1"/>
    <col min="3334" max="3334" width="14.28515625" customWidth="1"/>
    <col min="3335" max="3335" width="11" customWidth="1"/>
    <col min="3336" max="3336" width="3.140625" customWidth="1"/>
    <col min="3585" max="3585" width="21.5703125" customWidth="1"/>
    <col min="3586" max="3586" width="16.140625" customWidth="1"/>
    <col min="3587" max="3587" width="13" customWidth="1"/>
    <col min="3588" max="3588" width="13.5703125" customWidth="1"/>
    <col min="3589" max="3589" width="3.28515625" customWidth="1"/>
    <col min="3590" max="3590" width="14.28515625" customWidth="1"/>
    <col min="3591" max="3591" width="11" customWidth="1"/>
    <col min="3592" max="3592" width="3.140625" customWidth="1"/>
    <col min="3841" max="3841" width="21.5703125" customWidth="1"/>
    <col min="3842" max="3842" width="16.140625" customWidth="1"/>
    <col min="3843" max="3843" width="13" customWidth="1"/>
    <col min="3844" max="3844" width="13.5703125" customWidth="1"/>
    <col min="3845" max="3845" width="3.28515625" customWidth="1"/>
    <col min="3846" max="3846" width="14.28515625" customWidth="1"/>
    <col min="3847" max="3847" width="11" customWidth="1"/>
    <col min="3848" max="3848" width="3.140625" customWidth="1"/>
    <col min="4097" max="4097" width="21.5703125" customWidth="1"/>
    <col min="4098" max="4098" width="16.140625" customWidth="1"/>
    <col min="4099" max="4099" width="13" customWidth="1"/>
    <col min="4100" max="4100" width="13.5703125" customWidth="1"/>
    <col min="4101" max="4101" width="3.28515625" customWidth="1"/>
    <col min="4102" max="4102" width="14.28515625" customWidth="1"/>
    <col min="4103" max="4103" width="11" customWidth="1"/>
    <col min="4104" max="4104" width="3.140625" customWidth="1"/>
    <col min="4353" max="4353" width="21.5703125" customWidth="1"/>
    <col min="4354" max="4354" width="16.140625" customWidth="1"/>
    <col min="4355" max="4355" width="13" customWidth="1"/>
    <col min="4356" max="4356" width="13.5703125" customWidth="1"/>
    <col min="4357" max="4357" width="3.28515625" customWidth="1"/>
    <col min="4358" max="4358" width="14.28515625" customWidth="1"/>
    <col min="4359" max="4359" width="11" customWidth="1"/>
    <col min="4360" max="4360" width="3.140625" customWidth="1"/>
    <col min="4609" max="4609" width="21.5703125" customWidth="1"/>
    <col min="4610" max="4610" width="16.140625" customWidth="1"/>
    <col min="4611" max="4611" width="13" customWidth="1"/>
    <col min="4612" max="4612" width="13.5703125" customWidth="1"/>
    <col min="4613" max="4613" width="3.28515625" customWidth="1"/>
    <col min="4614" max="4614" width="14.28515625" customWidth="1"/>
    <col min="4615" max="4615" width="11" customWidth="1"/>
    <col min="4616" max="4616" width="3.140625" customWidth="1"/>
    <col min="4865" max="4865" width="21.5703125" customWidth="1"/>
    <col min="4866" max="4866" width="16.140625" customWidth="1"/>
    <col min="4867" max="4867" width="13" customWidth="1"/>
    <col min="4868" max="4868" width="13.5703125" customWidth="1"/>
    <col min="4869" max="4869" width="3.28515625" customWidth="1"/>
    <col min="4870" max="4870" width="14.28515625" customWidth="1"/>
    <col min="4871" max="4871" width="11" customWidth="1"/>
    <col min="4872" max="4872" width="3.140625" customWidth="1"/>
    <col min="5121" max="5121" width="21.5703125" customWidth="1"/>
    <col min="5122" max="5122" width="16.140625" customWidth="1"/>
    <col min="5123" max="5123" width="13" customWidth="1"/>
    <col min="5124" max="5124" width="13.5703125" customWidth="1"/>
    <col min="5125" max="5125" width="3.28515625" customWidth="1"/>
    <col min="5126" max="5126" width="14.28515625" customWidth="1"/>
    <col min="5127" max="5127" width="11" customWidth="1"/>
    <col min="5128" max="5128" width="3.140625" customWidth="1"/>
    <col min="5377" max="5377" width="21.5703125" customWidth="1"/>
    <col min="5378" max="5378" width="16.140625" customWidth="1"/>
    <col min="5379" max="5379" width="13" customWidth="1"/>
    <col min="5380" max="5380" width="13.5703125" customWidth="1"/>
    <col min="5381" max="5381" width="3.28515625" customWidth="1"/>
    <col min="5382" max="5382" width="14.28515625" customWidth="1"/>
    <col min="5383" max="5383" width="11" customWidth="1"/>
    <col min="5384" max="5384" width="3.140625" customWidth="1"/>
    <col min="5633" max="5633" width="21.5703125" customWidth="1"/>
    <col min="5634" max="5634" width="16.140625" customWidth="1"/>
    <col min="5635" max="5635" width="13" customWidth="1"/>
    <col min="5636" max="5636" width="13.5703125" customWidth="1"/>
    <col min="5637" max="5637" width="3.28515625" customWidth="1"/>
    <col min="5638" max="5638" width="14.28515625" customWidth="1"/>
    <col min="5639" max="5639" width="11" customWidth="1"/>
    <col min="5640" max="5640" width="3.140625" customWidth="1"/>
    <col min="5889" max="5889" width="21.5703125" customWidth="1"/>
    <col min="5890" max="5890" width="16.140625" customWidth="1"/>
    <col min="5891" max="5891" width="13" customWidth="1"/>
    <col min="5892" max="5892" width="13.5703125" customWidth="1"/>
    <col min="5893" max="5893" width="3.28515625" customWidth="1"/>
    <col min="5894" max="5894" width="14.28515625" customWidth="1"/>
    <col min="5895" max="5895" width="11" customWidth="1"/>
    <col min="5896" max="5896" width="3.140625" customWidth="1"/>
    <col min="6145" max="6145" width="21.5703125" customWidth="1"/>
    <col min="6146" max="6146" width="16.140625" customWidth="1"/>
    <col min="6147" max="6147" width="13" customWidth="1"/>
    <col min="6148" max="6148" width="13.5703125" customWidth="1"/>
    <col min="6149" max="6149" width="3.28515625" customWidth="1"/>
    <col min="6150" max="6150" width="14.28515625" customWidth="1"/>
    <col min="6151" max="6151" width="11" customWidth="1"/>
    <col min="6152" max="6152" width="3.140625" customWidth="1"/>
    <col min="6401" max="6401" width="21.5703125" customWidth="1"/>
    <col min="6402" max="6402" width="16.140625" customWidth="1"/>
    <col min="6403" max="6403" width="13" customWidth="1"/>
    <col min="6404" max="6404" width="13.5703125" customWidth="1"/>
    <col min="6405" max="6405" width="3.28515625" customWidth="1"/>
    <col min="6406" max="6406" width="14.28515625" customWidth="1"/>
    <col min="6407" max="6407" width="11" customWidth="1"/>
    <col min="6408" max="6408" width="3.140625" customWidth="1"/>
    <col min="6657" max="6657" width="21.5703125" customWidth="1"/>
    <col min="6658" max="6658" width="16.140625" customWidth="1"/>
    <col min="6659" max="6659" width="13" customWidth="1"/>
    <col min="6660" max="6660" width="13.5703125" customWidth="1"/>
    <col min="6661" max="6661" width="3.28515625" customWidth="1"/>
    <col min="6662" max="6662" width="14.28515625" customWidth="1"/>
    <col min="6663" max="6663" width="11" customWidth="1"/>
    <col min="6664" max="6664" width="3.140625" customWidth="1"/>
    <col min="6913" max="6913" width="21.5703125" customWidth="1"/>
    <col min="6914" max="6914" width="16.140625" customWidth="1"/>
    <col min="6915" max="6915" width="13" customWidth="1"/>
    <col min="6916" max="6916" width="13.5703125" customWidth="1"/>
    <col min="6917" max="6917" width="3.28515625" customWidth="1"/>
    <col min="6918" max="6918" width="14.28515625" customWidth="1"/>
    <col min="6919" max="6919" width="11" customWidth="1"/>
    <col min="6920" max="6920" width="3.140625" customWidth="1"/>
    <col min="7169" max="7169" width="21.5703125" customWidth="1"/>
    <col min="7170" max="7170" width="16.140625" customWidth="1"/>
    <col min="7171" max="7171" width="13" customWidth="1"/>
    <col min="7172" max="7172" width="13.5703125" customWidth="1"/>
    <col min="7173" max="7173" width="3.28515625" customWidth="1"/>
    <col min="7174" max="7174" width="14.28515625" customWidth="1"/>
    <col min="7175" max="7175" width="11" customWidth="1"/>
    <col min="7176" max="7176" width="3.140625" customWidth="1"/>
    <col min="7425" max="7425" width="21.5703125" customWidth="1"/>
    <col min="7426" max="7426" width="16.140625" customWidth="1"/>
    <col min="7427" max="7427" width="13" customWidth="1"/>
    <col min="7428" max="7428" width="13.5703125" customWidth="1"/>
    <col min="7429" max="7429" width="3.28515625" customWidth="1"/>
    <col min="7430" max="7430" width="14.28515625" customWidth="1"/>
    <col min="7431" max="7431" width="11" customWidth="1"/>
    <col min="7432" max="7432" width="3.140625" customWidth="1"/>
    <col min="7681" max="7681" width="21.5703125" customWidth="1"/>
    <col min="7682" max="7682" width="16.140625" customWidth="1"/>
    <col min="7683" max="7683" width="13" customWidth="1"/>
    <col min="7684" max="7684" width="13.5703125" customWidth="1"/>
    <col min="7685" max="7685" width="3.28515625" customWidth="1"/>
    <col min="7686" max="7686" width="14.28515625" customWidth="1"/>
    <col min="7687" max="7687" width="11" customWidth="1"/>
    <col min="7688" max="7688" width="3.140625" customWidth="1"/>
    <col min="7937" max="7937" width="21.5703125" customWidth="1"/>
    <col min="7938" max="7938" width="16.140625" customWidth="1"/>
    <col min="7939" max="7939" width="13" customWidth="1"/>
    <col min="7940" max="7940" width="13.5703125" customWidth="1"/>
    <col min="7941" max="7941" width="3.28515625" customWidth="1"/>
    <col min="7942" max="7942" width="14.28515625" customWidth="1"/>
    <col min="7943" max="7943" width="11" customWidth="1"/>
    <col min="7944" max="7944" width="3.140625" customWidth="1"/>
    <col min="8193" max="8193" width="21.5703125" customWidth="1"/>
    <col min="8194" max="8194" width="16.140625" customWidth="1"/>
    <col min="8195" max="8195" width="13" customWidth="1"/>
    <col min="8196" max="8196" width="13.5703125" customWidth="1"/>
    <col min="8197" max="8197" width="3.28515625" customWidth="1"/>
    <col min="8198" max="8198" width="14.28515625" customWidth="1"/>
    <col min="8199" max="8199" width="11" customWidth="1"/>
    <col min="8200" max="8200" width="3.140625" customWidth="1"/>
    <col min="8449" max="8449" width="21.5703125" customWidth="1"/>
    <col min="8450" max="8450" width="16.140625" customWidth="1"/>
    <col min="8451" max="8451" width="13" customWidth="1"/>
    <col min="8452" max="8452" width="13.5703125" customWidth="1"/>
    <col min="8453" max="8453" width="3.28515625" customWidth="1"/>
    <col min="8454" max="8454" width="14.28515625" customWidth="1"/>
    <col min="8455" max="8455" width="11" customWidth="1"/>
    <col min="8456" max="8456" width="3.140625" customWidth="1"/>
    <col min="8705" max="8705" width="21.5703125" customWidth="1"/>
    <col min="8706" max="8706" width="16.140625" customWidth="1"/>
    <col min="8707" max="8707" width="13" customWidth="1"/>
    <col min="8708" max="8708" width="13.5703125" customWidth="1"/>
    <col min="8709" max="8709" width="3.28515625" customWidth="1"/>
    <col min="8710" max="8710" width="14.28515625" customWidth="1"/>
    <col min="8711" max="8711" width="11" customWidth="1"/>
    <col min="8712" max="8712" width="3.140625" customWidth="1"/>
    <col min="8961" max="8961" width="21.5703125" customWidth="1"/>
    <col min="8962" max="8962" width="16.140625" customWidth="1"/>
    <col min="8963" max="8963" width="13" customWidth="1"/>
    <col min="8964" max="8964" width="13.5703125" customWidth="1"/>
    <col min="8965" max="8965" width="3.28515625" customWidth="1"/>
    <col min="8966" max="8966" width="14.28515625" customWidth="1"/>
    <col min="8967" max="8967" width="11" customWidth="1"/>
    <col min="8968" max="8968" width="3.140625" customWidth="1"/>
    <col min="9217" max="9217" width="21.5703125" customWidth="1"/>
    <col min="9218" max="9218" width="16.140625" customWidth="1"/>
    <col min="9219" max="9219" width="13" customWidth="1"/>
    <col min="9220" max="9220" width="13.5703125" customWidth="1"/>
    <col min="9221" max="9221" width="3.28515625" customWidth="1"/>
    <col min="9222" max="9222" width="14.28515625" customWidth="1"/>
    <col min="9223" max="9223" width="11" customWidth="1"/>
    <col min="9224" max="9224" width="3.140625" customWidth="1"/>
    <col min="9473" max="9473" width="21.5703125" customWidth="1"/>
    <col min="9474" max="9474" width="16.140625" customWidth="1"/>
    <col min="9475" max="9475" width="13" customWidth="1"/>
    <col min="9476" max="9476" width="13.5703125" customWidth="1"/>
    <col min="9477" max="9477" width="3.28515625" customWidth="1"/>
    <col min="9478" max="9478" width="14.28515625" customWidth="1"/>
    <col min="9479" max="9479" width="11" customWidth="1"/>
    <col min="9480" max="9480" width="3.140625" customWidth="1"/>
    <col min="9729" max="9729" width="21.5703125" customWidth="1"/>
    <col min="9730" max="9730" width="16.140625" customWidth="1"/>
    <col min="9731" max="9731" width="13" customWidth="1"/>
    <col min="9732" max="9732" width="13.5703125" customWidth="1"/>
    <col min="9733" max="9733" width="3.28515625" customWidth="1"/>
    <col min="9734" max="9734" width="14.28515625" customWidth="1"/>
    <col min="9735" max="9735" width="11" customWidth="1"/>
    <col min="9736" max="9736" width="3.140625" customWidth="1"/>
    <col min="9985" max="9985" width="21.5703125" customWidth="1"/>
    <col min="9986" max="9986" width="16.140625" customWidth="1"/>
    <col min="9987" max="9987" width="13" customWidth="1"/>
    <col min="9988" max="9988" width="13.5703125" customWidth="1"/>
    <col min="9989" max="9989" width="3.28515625" customWidth="1"/>
    <col min="9990" max="9990" width="14.28515625" customWidth="1"/>
    <col min="9991" max="9991" width="11" customWidth="1"/>
    <col min="9992" max="9992" width="3.140625" customWidth="1"/>
    <col min="10241" max="10241" width="21.5703125" customWidth="1"/>
    <col min="10242" max="10242" width="16.140625" customWidth="1"/>
    <col min="10243" max="10243" width="13" customWidth="1"/>
    <col min="10244" max="10244" width="13.5703125" customWidth="1"/>
    <col min="10245" max="10245" width="3.28515625" customWidth="1"/>
    <col min="10246" max="10246" width="14.28515625" customWidth="1"/>
    <col min="10247" max="10247" width="11" customWidth="1"/>
    <col min="10248" max="10248" width="3.140625" customWidth="1"/>
    <col min="10497" max="10497" width="21.5703125" customWidth="1"/>
    <col min="10498" max="10498" width="16.140625" customWidth="1"/>
    <col min="10499" max="10499" width="13" customWidth="1"/>
    <col min="10500" max="10500" width="13.5703125" customWidth="1"/>
    <col min="10501" max="10501" width="3.28515625" customWidth="1"/>
    <col min="10502" max="10502" width="14.28515625" customWidth="1"/>
    <col min="10503" max="10503" width="11" customWidth="1"/>
    <col min="10504" max="10504" width="3.140625" customWidth="1"/>
    <col min="10753" max="10753" width="21.5703125" customWidth="1"/>
    <col min="10754" max="10754" width="16.140625" customWidth="1"/>
    <col min="10755" max="10755" width="13" customWidth="1"/>
    <col min="10756" max="10756" width="13.5703125" customWidth="1"/>
    <col min="10757" max="10757" width="3.28515625" customWidth="1"/>
    <col min="10758" max="10758" width="14.28515625" customWidth="1"/>
    <col min="10759" max="10759" width="11" customWidth="1"/>
    <col min="10760" max="10760" width="3.140625" customWidth="1"/>
    <col min="11009" max="11009" width="21.5703125" customWidth="1"/>
    <col min="11010" max="11010" width="16.140625" customWidth="1"/>
    <col min="11011" max="11011" width="13" customWidth="1"/>
    <col min="11012" max="11012" width="13.5703125" customWidth="1"/>
    <col min="11013" max="11013" width="3.28515625" customWidth="1"/>
    <col min="11014" max="11014" width="14.28515625" customWidth="1"/>
    <col min="11015" max="11015" width="11" customWidth="1"/>
    <col min="11016" max="11016" width="3.140625" customWidth="1"/>
    <col min="11265" max="11265" width="21.5703125" customWidth="1"/>
    <col min="11266" max="11266" width="16.140625" customWidth="1"/>
    <col min="11267" max="11267" width="13" customWidth="1"/>
    <col min="11268" max="11268" width="13.5703125" customWidth="1"/>
    <col min="11269" max="11269" width="3.28515625" customWidth="1"/>
    <col min="11270" max="11270" width="14.28515625" customWidth="1"/>
    <col min="11271" max="11271" width="11" customWidth="1"/>
    <col min="11272" max="11272" width="3.140625" customWidth="1"/>
    <col min="11521" max="11521" width="21.5703125" customWidth="1"/>
    <col min="11522" max="11522" width="16.140625" customWidth="1"/>
    <col min="11523" max="11523" width="13" customWidth="1"/>
    <col min="11524" max="11524" width="13.5703125" customWidth="1"/>
    <col min="11525" max="11525" width="3.28515625" customWidth="1"/>
    <col min="11526" max="11526" width="14.28515625" customWidth="1"/>
    <col min="11527" max="11527" width="11" customWidth="1"/>
    <col min="11528" max="11528" width="3.140625" customWidth="1"/>
    <col min="11777" max="11777" width="21.5703125" customWidth="1"/>
    <col min="11778" max="11778" width="16.140625" customWidth="1"/>
    <col min="11779" max="11779" width="13" customWidth="1"/>
    <col min="11780" max="11780" width="13.5703125" customWidth="1"/>
    <col min="11781" max="11781" width="3.28515625" customWidth="1"/>
    <col min="11782" max="11782" width="14.28515625" customWidth="1"/>
    <col min="11783" max="11783" width="11" customWidth="1"/>
    <col min="11784" max="11784" width="3.140625" customWidth="1"/>
    <col min="12033" max="12033" width="21.5703125" customWidth="1"/>
    <col min="12034" max="12034" width="16.140625" customWidth="1"/>
    <col min="12035" max="12035" width="13" customWidth="1"/>
    <col min="12036" max="12036" width="13.5703125" customWidth="1"/>
    <col min="12037" max="12037" width="3.28515625" customWidth="1"/>
    <col min="12038" max="12038" width="14.28515625" customWidth="1"/>
    <col min="12039" max="12039" width="11" customWidth="1"/>
    <col min="12040" max="12040" width="3.140625" customWidth="1"/>
    <col min="12289" max="12289" width="21.5703125" customWidth="1"/>
    <col min="12290" max="12290" width="16.140625" customWidth="1"/>
    <col min="12291" max="12291" width="13" customWidth="1"/>
    <col min="12292" max="12292" width="13.5703125" customWidth="1"/>
    <col min="12293" max="12293" width="3.28515625" customWidth="1"/>
    <col min="12294" max="12294" width="14.28515625" customWidth="1"/>
    <col min="12295" max="12295" width="11" customWidth="1"/>
    <col min="12296" max="12296" width="3.140625" customWidth="1"/>
    <col min="12545" max="12545" width="21.5703125" customWidth="1"/>
    <col min="12546" max="12546" width="16.140625" customWidth="1"/>
    <col min="12547" max="12547" width="13" customWidth="1"/>
    <col min="12548" max="12548" width="13.5703125" customWidth="1"/>
    <col min="12549" max="12549" width="3.28515625" customWidth="1"/>
    <col min="12550" max="12550" width="14.28515625" customWidth="1"/>
    <col min="12551" max="12551" width="11" customWidth="1"/>
    <col min="12552" max="12552" width="3.140625" customWidth="1"/>
    <col min="12801" max="12801" width="21.5703125" customWidth="1"/>
    <col min="12802" max="12802" width="16.140625" customWidth="1"/>
    <col min="12803" max="12803" width="13" customWidth="1"/>
    <col min="12804" max="12804" width="13.5703125" customWidth="1"/>
    <col min="12805" max="12805" width="3.28515625" customWidth="1"/>
    <col min="12806" max="12806" width="14.28515625" customWidth="1"/>
    <col min="12807" max="12807" width="11" customWidth="1"/>
    <col min="12808" max="12808" width="3.140625" customWidth="1"/>
    <col min="13057" max="13057" width="21.5703125" customWidth="1"/>
    <col min="13058" max="13058" width="16.140625" customWidth="1"/>
    <col min="13059" max="13059" width="13" customWidth="1"/>
    <col min="13060" max="13060" width="13.5703125" customWidth="1"/>
    <col min="13061" max="13061" width="3.28515625" customWidth="1"/>
    <col min="13062" max="13062" width="14.28515625" customWidth="1"/>
    <col min="13063" max="13063" width="11" customWidth="1"/>
    <col min="13064" max="13064" width="3.140625" customWidth="1"/>
    <col min="13313" max="13313" width="21.5703125" customWidth="1"/>
    <col min="13314" max="13314" width="16.140625" customWidth="1"/>
    <col min="13315" max="13315" width="13" customWidth="1"/>
    <col min="13316" max="13316" width="13.5703125" customWidth="1"/>
    <col min="13317" max="13317" width="3.28515625" customWidth="1"/>
    <col min="13318" max="13318" width="14.28515625" customWidth="1"/>
    <col min="13319" max="13319" width="11" customWidth="1"/>
    <col min="13320" max="13320" width="3.140625" customWidth="1"/>
    <col min="13569" max="13569" width="21.5703125" customWidth="1"/>
    <col min="13570" max="13570" width="16.140625" customWidth="1"/>
    <col min="13571" max="13571" width="13" customWidth="1"/>
    <col min="13572" max="13572" width="13.5703125" customWidth="1"/>
    <col min="13573" max="13573" width="3.28515625" customWidth="1"/>
    <col min="13574" max="13574" width="14.28515625" customWidth="1"/>
    <col min="13575" max="13575" width="11" customWidth="1"/>
    <col min="13576" max="13576" width="3.140625" customWidth="1"/>
    <col min="13825" max="13825" width="21.5703125" customWidth="1"/>
    <col min="13826" max="13826" width="16.140625" customWidth="1"/>
    <col min="13827" max="13827" width="13" customWidth="1"/>
    <col min="13828" max="13828" width="13.5703125" customWidth="1"/>
    <col min="13829" max="13829" width="3.28515625" customWidth="1"/>
    <col min="13830" max="13830" width="14.28515625" customWidth="1"/>
    <col min="13831" max="13831" width="11" customWidth="1"/>
    <col min="13832" max="13832" width="3.140625" customWidth="1"/>
    <col min="14081" max="14081" width="21.5703125" customWidth="1"/>
    <col min="14082" max="14082" width="16.140625" customWidth="1"/>
    <col min="14083" max="14083" width="13" customWidth="1"/>
    <col min="14084" max="14084" width="13.5703125" customWidth="1"/>
    <col min="14085" max="14085" width="3.28515625" customWidth="1"/>
    <col min="14086" max="14086" width="14.28515625" customWidth="1"/>
    <col min="14087" max="14087" width="11" customWidth="1"/>
    <col min="14088" max="14088" width="3.140625" customWidth="1"/>
    <col min="14337" max="14337" width="21.5703125" customWidth="1"/>
    <col min="14338" max="14338" width="16.140625" customWidth="1"/>
    <col min="14339" max="14339" width="13" customWidth="1"/>
    <col min="14340" max="14340" width="13.5703125" customWidth="1"/>
    <col min="14341" max="14341" width="3.28515625" customWidth="1"/>
    <col min="14342" max="14342" width="14.28515625" customWidth="1"/>
    <col min="14343" max="14343" width="11" customWidth="1"/>
    <col min="14344" max="14344" width="3.140625" customWidth="1"/>
    <col min="14593" max="14593" width="21.5703125" customWidth="1"/>
    <col min="14594" max="14594" width="16.140625" customWidth="1"/>
    <col min="14595" max="14595" width="13" customWidth="1"/>
    <col min="14596" max="14596" width="13.5703125" customWidth="1"/>
    <col min="14597" max="14597" width="3.28515625" customWidth="1"/>
    <col min="14598" max="14598" width="14.28515625" customWidth="1"/>
    <col min="14599" max="14599" width="11" customWidth="1"/>
    <col min="14600" max="14600" width="3.140625" customWidth="1"/>
    <col min="14849" max="14849" width="21.5703125" customWidth="1"/>
    <col min="14850" max="14850" width="16.140625" customWidth="1"/>
    <col min="14851" max="14851" width="13" customWidth="1"/>
    <col min="14852" max="14852" width="13.5703125" customWidth="1"/>
    <col min="14853" max="14853" width="3.28515625" customWidth="1"/>
    <col min="14854" max="14854" width="14.28515625" customWidth="1"/>
    <col min="14855" max="14855" width="11" customWidth="1"/>
    <col min="14856" max="14856" width="3.140625" customWidth="1"/>
    <col min="15105" max="15105" width="21.5703125" customWidth="1"/>
    <col min="15106" max="15106" width="16.140625" customWidth="1"/>
    <col min="15107" max="15107" width="13" customWidth="1"/>
    <col min="15108" max="15108" width="13.5703125" customWidth="1"/>
    <col min="15109" max="15109" width="3.28515625" customWidth="1"/>
    <col min="15110" max="15110" width="14.28515625" customWidth="1"/>
    <col min="15111" max="15111" width="11" customWidth="1"/>
    <col min="15112" max="15112" width="3.140625" customWidth="1"/>
    <col min="15361" max="15361" width="21.5703125" customWidth="1"/>
    <col min="15362" max="15362" width="16.140625" customWidth="1"/>
    <col min="15363" max="15363" width="13" customWidth="1"/>
    <col min="15364" max="15364" width="13.5703125" customWidth="1"/>
    <col min="15365" max="15365" width="3.28515625" customWidth="1"/>
    <col min="15366" max="15366" width="14.28515625" customWidth="1"/>
    <col min="15367" max="15367" width="11" customWidth="1"/>
    <col min="15368" max="15368" width="3.140625" customWidth="1"/>
    <col min="15617" max="15617" width="21.5703125" customWidth="1"/>
    <col min="15618" max="15618" width="16.140625" customWidth="1"/>
    <col min="15619" max="15619" width="13" customWidth="1"/>
    <col min="15620" max="15620" width="13.5703125" customWidth="1"/>
    <col min="15621" max="15621" width="3.28515625" customWidth="1"/>
    <col min="15622" max="15622" width="14.28515625" customWidth="1"/>
    <col min="15623" max="15623" width="11" customWidth="1"/>
    <col min="15624" max="15624" width="3.140625" customWidth="1"/>
    <col min="15873" max="15873" width="21.5703125" customWidth="1"/>
    <col min="15874" max="15874" width="16.140625" customWidth="1"/>
    <col min="15875" max="15875" width="13" customWidth="1"/>
    <col min="15876" max="15876" width="13.5703125" customWidth="1"/>
    <col min="15877" max="15877" width="3.28515625" customWidth="1"/>
    <col min="15878" max="15878" width="14.28515625" customWidth="1"/>
    <col min="15879" max="15879" width="11" customWidth="1"/>
    <col min="15880" max="15880" width="3.140625" customWidth="1"/>
    <col min="16129" max="16129" width="21.5703125" customWidth="1"/>
    <col min="16130" max="16130" width="16.140625" customWidth="1"/>
    <col min="16131" max="16131" width="13" customWidth="1"/>
    <col min="16132" max="16132" width="13.5703125" customWidth="1"/>
    <col min="16133" max="16133" width="3.28515625" customWidth="1"/>
    <col min="16134" max="16134" width="14.28515625" customWidth="1"/>
    <col min="16135" max="16135" width="11" customWidth="1"/>
    <col min="16136" max="16136" width="3.140625" customWidth="1"/>
  </cols>
  <sheetData>
    <row r="1" spans="1:8" ht="20.25" x14ac:dyDescent="0.3">
      <c r="A1" s="1" t="s">
        <v>156</v>
      </c>
      <c r="B1" s="1"/>
      <c r="C1" s="1"/>
      <c r="D1" s="1"/>
      <c r="E1" s="1"/>
      <c r="F1" s="1"/>
      <c r="G1" s="1"/>
      <c r="H1" s="1"/>
    </row>
    <row r="2" spans="1:8" ht="20.25" x14ac:dyDescent="0.3">
      <c r="A2" s="1" t="s">
        <v>1</v>
      </c>
      <c r="B2" s="1"/>
      <c r="C2" s="1"/>
      <c r="D2" s="1"/>
      <c r="E2" s="1"/>
      <c r="F2" s="1"/>
      <c r="G2" s="1"/>
      <c r="H2" s="1"/>
    </row>
    <row r="4" spans="1:8" ht="18" x14ac:dyDescent="0.25">
      <c r="A4" s="3" t="s">
        <v>167</v>
      </c>
      <c r="B4" s="3"/>
      <c r="C4" s="3"/>
      <c r="D4" s="3"/>
      <c r="E4" s="3"/>
      <c r="F4" s="3"/>
      <c r="G4" s="3"/>
      <c r="H4" s="3"/>
    </row>
    <row r="5" spans="1:8" ht="18" x14ac:dyDescent="0.25">
      <c r="A5" s="3" t="s">
        <v>116</v>
      </c>
      <c r="B5" s="3"/>
      <c r="C5" s="3"/>
      <c r="D5" s="3"/>
      <c r="E5" s="3"/>
      <c r="F5" s="3"/>
      <c r="G5" s="3"/>
      <c r="H5" s="3"/>
    </row>
    <row r="6" spans="1:8" ht="15" x14ac:dyDescent="0.2">
      <c r="A6" s="4" t="s">
        <v>4</v>
      </c>
      <c r="B6" s="4"/>
      <c r="C6" s="4"/>
      <c r="D6" s="4"/>
      <c r="E6" s="4"/>
      <c r="F6" s="4"/>
      <c r="G6" s="4"/>
      <c r="H6" s="4"/>
    </row>
    <row r="8" spans="1:8" ht="15.75" x14ac:dyDescent="0.25">
      <c r="A8" s="32"/>
      <c r="B8" s="33"/>
      <c r="C8" s="34"/>
      <c r="D8" s="7" t="s">
        <v>5</v>
      </c>
      <c r="E8" s="82"/>
      <c r="F8" s="34"/>
      <c r="G8" s="7" t="s">
        <v>5</v>
      </c>
      <c r="H8" s="35"/>
    </row>
    <row r="9" spans="1:8" ht="15.75" x14ac:dyDescent="0.25">
      <c r="A9" s="83" t="s">
        <v>117</v>
      </c>
      <c r="B9" s="84"/>
      <c r="C9" s="11" t="s">
        <v>7</v>
      </c>
      <c r="D9" s="12" t="s">
        <v>8</v>
      </c>
      <c r="E9" s="57"/>
      <c r="F9" s="11" t="s">
        <v>9</v>
      </c>
      <c r="G9" s="12" t="s">
        <v>8</v>
      </c>
      <c r="H9" s="38"/>
    </row>
    <row r="10" spans="1:8" ht="28.5" customHeight="1" x14ac:dyDescent="0.25">
      <c r="A10" s="15" t="s">
        <v>168</v>
      </c>
      <c r="C10" s="85">
        <v>28058</v>
      </c>
      <c r="D10" s="107">
        <f>(C10/C$16)*100</f>
        <v>16.779996531328681</v>
      </c>
      <c r="E10" s="5" t="s">
        <v>11</v>
      </c>
      <c r="F10" s="18">
        <v>20324896</v>
      </c>
      <c r="G10" s="107">
        <f>(F10/F$16)*100</f>
        <v>1.8002200385890677</v>
      </c>
      <c r="H10" s="19" t="s">
        <v>11</v>
      </c>
    </row>
    <row r="11" spans="1:8" ht="28.5" customHeight="1" x14ac:dyDescent="0.25">
      <c r="A11" s="15" t="s">
        <v>169</v>
      </c>
      <c r="C11" s="85">
        <v>44677</v>
      </c>
      <c r="D11" s="107">
        <f>(C11/C$16)*100</f>
        <v>26.718935955170416</v>
      </c>
      <c r="E11" s="5"/>
      <c r="F11" s="20">
        <v>253937122</v>
      </c>
      <c r="G11" s="107">
        <f>(F11/F$16)*100</f>
        <v>22.491760625296031</v>
      </c>
      <c r="H11" s="19"/>
    </row>
    <row r="12" spans="1:8" ht="28.5" customHeight="1" x14ac:dyDescent="0.25">
      <c r="A12" s="15" t="s">
        <v>170</v>
      </c>
      <c r="C12" s="85">
        <v>90135</v>
      </c>
      <c r="D12" s="107">
        <f>(C12/C$16)*100</f>
        <v>53.904946444910919</v>
      </c>
      <c r="E12" s="5"/>
      <c r="F12" s="20">
        <v>814807902</v>
      </c>
      <c r="G12" s="107">
        <f>(F12/F$16)*100</f>
        <v>72.169299797702152</v>
      </c>
      <c r="H12" s="19"/>
    </row>
    <row r="13" spans="1:8" ht="28.5" customHeight="1" x14ac:dyDescent="0.25">
      <c r="A13" s="15" t="s">
        <v>171</v>
      </c>
      <c r="C13" s="85">
        <v>296</v>
      </c>
      <c r="D13" s="107">
        <f>(C13/C$16)*100</f>
        <v>0.17702184664884488</v>
      </c>
      <c r="E13" s="5"/>
      <c r="F13" s="20">
        <v>33913170</v>
      </c>
      <c r="G13" s="107">
        <f>(F13/F$16)*100</f>
        <v>3.0037628830217686</v>
      </c>
      <c r="H13" s="19"/>
    </row>
    <row r="14" spans="1:8" ht="28.5" customHeight="1" x14ac:dyDescent="0.25">
      <c r="A14" s="15" t="s">
        <v>172</v>
      </c>
      <c r="C14" s="85">
        <v>4045</v>
      </c>
      <c r="D14" s="107">
        <f>(C14/C$16)*100</f>
        <v>2.4190992219411402</v>
      </c>
      <c r="E14" s="5"/>
      <c r="F14" s="20">
        <v>6039783</v>
      </c>
      <c r="G14" s="107">
        <f>(F14/F$16)*100</f>
        <v>0.53495665539098425</v>
      </c>
      <c r="H14" s="19"/>
    </row>
    <row r="15" spans="1:8" ht="15.75" x14ac:dyDescent="0.25">
      <c r="A15" s="15"/>
      <c r="C15" s="39"/>
      <c r="D15" s="108"/>
      <c r="E15" s="5"/>
      <c r="F15" s="39"/>
      <c r="G15" s="17"/>
      <c r="H15" s="19"/>
    </row>
    <row r="16" spans="1:8" ht="15.75" x14ac:dyDescent="0.25">
      <c r="A16" s="25" t="s">
        <v>18</v>
      </c>
      <c r="B16" s="36"/>
      <c r="C16" s="106">
        <f>SUM(C10:C14)</f>
        <v>167211</v>
      </c>
      <c r="D16" s="109">
        <f>SUM(D10:D14)</f>
        <v>100</v>
      </c>
      <c r="E16" s="41" t="s">
        <v>11</v>
      </c>
      <c r="F16" s="29">
        <f>SUM(F10:F14)</f>
        <v>1129022873</v>
      </c>
      <c r="G16" s="109">
        <f>SUM(G10:G14)</f>
        <v>100</v>
      </c>
      <c r="H16" s="30" t="s">
        <v>11</v>
      </c>
    </row>
  </sheetData>
  <mergeCells count="6">
    <mergeCell ref="A1:H1"/>
    <mergeCell ref="A2:H2"/>
    <mergeCell ref="A4:H4"/>
    <mergeCell ref="A5:H5"/>
    <mergeCell ref="A6:H6"/>
    <mergeCell ref="A9:B9"/>
  </mergeCells>
  <pageMargins left="0.7" right="0.7" top="0.75" bottom="0.75" header="0.3" footer="0.3"/>
  <pageSetup scale="96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7C41D-F048-42A9-847F-0EED8561538D}">
  <dimension ref="A1:S26"/>
  <sheetViews>
    <sheetView showGridLines="0" zoomScaleNormal="100" workbookViewId="0">
      <selection sqref="A1:L1"/>
    </sheetView>
  </sheetViews>
  <sheetFormatPr defaultRowHeight="12.75" x14ac:dyDescent="0.2"/>
  <cols>
    <col min="1" max="1" width="4.5703125" customWidth="1"/>
    <col min="2" max="2" width="20.28515625" customWidth="1"/>
    <col min="3" max="3" width="9.7109375" customWidth="1"/>
    <col min="4" max="4" width="14.7109375" customWidth="1"/>
    <col min="5" max="5" width="9.7109375" customWidth="1"/>
    <col min="6" max="6" width="14.7109375" customWidth="1"/>
    <col min="7" max="7" width="9.7109375" customWidth="1"/>
    <col min="8" max="8" width="14.7109375" customWidth="1"/>
    <col min="9" max="9" width="9.7109375" customWidth="1"/>
    <col min="10" max="10" width="14.7109375" customWidth="1"/>
    <col min="11" max="11" width="9.7109375" customWidth="1"/>
    <col min="12" max="12" width="14.7109375" customWidth="1"/>
    <col min="257" max="257" width="4.5703125" customWidth="1"/>
    <col min="258" max="258" width="20.28515625" customWidth="1"/>
    <col min="259" max="259" width="9.7109375" customWidth="1"/>
    <col min="260" max="260" width="14.7109375" customWidth="1"/>
    <col min="261" max="261" width="9.7109375" customWidth="1"/>
    <col min="262" max="262" width="14.7109375" customWidth="1"/>
    <col min="263" max="263" width="9.7109375" customWidth="1"/>
    <col min="264" max="264" width="14.7109375" customWidth="1"/>
    <col min="265" max="265" width="9.7109375" customWidth="1"/>
    <col min="266" max="266" width="14.7109375" customWidth="1"/>
    <col min="267" max="267" width="9.7109375" customWidth="1"/>
    <col min="268" max="268" width="14.7109375" customWidth="1"/>
    <col min="513" max="513" width="4.5703125" customWidth="1"/>
    <col min="514" max="514" width="20.28515625" customWidth="1"/>
    <col min="515" max="515" width="9.7109375" customWidth="1"/>
    <col min="516" max="516" width="14.7109375" customWidth="1"/>
    <col min="517" max="517" width="9.7109375" customWidth="1"/>
    <col min="518" max="518" width="14.7109375" customWidth="1"/>
    <col min="519" max="519" width="9.7109375" customWidth="1"/>
    <col min="520" max="520" width="14.7109375" customWidth="1"/>
    <col min="521" max="521" width="9.7109375" customWidth="1"/>
    <col min="522" max="522" width="14.7109375" customWidth="1"/>
    <col min="523" max="523" width="9.7109375" customWidth="1"/>
    <col min="524" max="524" width="14.7109375" customWidth="1"/>
    <col min="769" max="769" width="4.5703125" customWidth="1"/>
    <col min="770" max="770" width="20.28515625" customWidth="1"/>
    <col min="771" max="771" width="9.7109375" customWidth="1"/>
    <col min="772" max="772" width="14.7109375" customWidth="1"/>
    <col min="773" max="773" width="9.7109375" customWidth="1"/>
    <col min="774" max="774" width="14.7109375" customWidth="1"/>
    <col min="775" max="775" width="9.7109375" customWidth="1"/>
    <col min="776" max="776" width="14.7109375" customWidth="1"/>
    <col min="777" max="777" width="9.7109375" customWidth="1"/>
    <col min="778" max="778" width="14.7109375" customWidth="1"/>
    <col min="779" max="779" width="9.7109375" customWidth="1"/>
    <col min="780" max="780" width="14.7109375" customWidth="1"/>
    <col min="1025" max="1025" width="4.5703125" customWidth="1"/>
    <col min="1026" max="1026" width="20.28515625" customWidth="1"/>
    <col min="1027" max="1027" width="9.7109375" customWidth="1"/>
    <col min="1028" max="1028" width="14.7109375" customWidth="1"/>
    <col min="1029" max="1029" width="9.7109375" customWidth="1"/>
    <col min="1030" max="1030" width="14.7109375" customWidth="1"/>
    <col min="1031" max="1031" width="9.7109375" customWidth="1"/>
    <col min="1032" max="1032" width="14.7109375" customWidth="1"/>
    <col min="1033" max="1033" width="9.7109375" customWidth="1"/>
    <col min="1034" max="1034" width="14.7109375" customWidth="1"/>
    <col min="1035" max="1035" width="9.7109375" customWidth="1"/>
    <col min="1036" max="1036" width="14.7109375" customWidth="1"/>
    <col min="1281" max="1281" width="4.5703125" customWidth="1"/>
    <col min="1282" max="1282" width="20.28515625" customWidth="1"/>
    <col min="1283" max="1283" width="9.7109375" customWidth="1"/>
    <col min="1284" max="1284" width="14.7109375" customWidth="1"/>
    <col min="1285" max="1285" width="9.7109375" customWidth="1"/>
    <col min="1286" max="1286" width="14.7109375" customWidth="1"/>
    <col min="1287" max="1287" width="9.7109375" customWidth="1"/>
    <col min="1288" max="1288" width="14.7109375" customWidth="1"/>
    <col min="1289" max="1289" width="9.7109375" customWidth="1"/>
    <col min="1290" max="1290" width="14.7109375" customWidth="1"/>
    <col min="1291" max="1291" width="9.7109375" customWidth="1"/>
    <col min="1292" max="1292" width="14.7109375" customWidth="1"/>
    <col min="1537" max="1537" width="4.5703125" customWidth="1"/>
    <col min="1538" max="1538" width="20.28515625" customWidth="1"/>
    <col min="1539" max="1539" width="9.7109375" customWidth="1"/>
    <col min="1540" max="1540" width="14.7109375" customWidth="1"/>
    <col min="1541" max="1541" width="9.7109375" customWidth="1"/>
    <col min="1542" max="1542" width="14.7109375" customWidth="1"/>
    <col min="1543" max="1543" width="9.7109375" customWidth="1"/>
    <col min="1544" max="1544" width="14.7109375" customWidth="1"/>
    <col min="1545" max="1545" width="9.7109375" customWidth="1"/>
    <col min="1546" max="1546" width="14.7109375" customWidth="1"/>
    <col min="1547" max="1547" width="9.7109375" customWidth="1"/>
    <col min="1548" max="1548" width="14.7109375" customWidth="1"/>
    <col min="1793" max="1793" width="4.5703125" customWidth="1"/>
    <col min="1794" max="1794" width="20.28515625" customWidth="1"/>
    <col min="1795" max="1795" width="9.7109375" customWidth="1"/>
    <col min="1796" max="1796" width="14.7109375" customWidth="1"/>
    <col min="1797" max="1797" width="9.7109375" customWidth="1"/>
    <col min="1798" max="1798" width="14.7109375" customWidth="1"/>
    <col min="1799" max="1799" width="9.7109375" customWidth="1"/>
    <col min="1800" max="1800" width="14.7109375" customWidth="1"/>
    <col min="1801" max="1801" width="9.7109375" customWidth="1"/>
    <col min="1802" max="1802" width="14.7109375" customWidth="1"/>
    <col min="1803" max="1803" width="9.7109375" customWidth="1"/>
    <col min="1804" max="1804" width="14.7109375" customWidth="1"/>
    <col min="2049" max="2049" width="4.5703125" customWidth="1"/>
    <col min="2050" max="2050" width="20.28515625" customWidth="1"/>
    <col min="2051" max="2051" width="9.7109375" customWidth="1"/>
    <col min="2052" max="2052" width="14.7109375" customWidth="1"/>
    <col min="2053" max="2053" width="9.7109375" customWidth="1"/>
    <col min="2054" max="2054" width="14.7109375" customWidth="1"/>
    <col min="2055" max="2055" width="9.7109375" customWidth="1"/>
    <col min="2056" max="2056" width="14.7109375" customWidth="1"/>
    <col min="2057" max="2057" width="9.7109375" customWidth="1"/>
    <col min="2058" max="2058" width="14.7109375" customWidth="1"/>
    <col min="2059" max="2059" width="9.7109375" customWidth="1"/>
    <col min="2060" max="2060" width="14.7109375" customWidth="1"/>
    <col min="2305" max="2305" width="4.5703125" customWidth="1"/>
    <col min="2306" max="2306" width="20.28515625" customWidth="1"/>
    <col min="2307" max="2307" width="9.7109375" customWidth="1"/>
    <col min="2308" max="2308" width="14.7109375" customWidth="1"/>
    <col min="2309" max="2309" width="9.7109375" customWidth="1"/>
    <col min="2310" max="2310" width="14.7109375" customWidth="1"/>
    <col min="2311" max="2311" width="9.7109375" customWidth="1"/>
    <col min="2312" max="2312" width="14.7109375" customWidth="1"/>
    <col min="2313" max="2313" width="9.7109375" customWidth="1"/>
    <col min="2314" max="2314" width="14.7109375" customWidth="1"/>
    <col min="2315" max="2315" width="9.7109375" customWidth="1"/>
    <col min="2316" max="2316" width="14.7109375" customWidth="1"/>
    <col min="2561" max="2561" width="4.5703125" customWidth="1"/>
    <col min="2562" max="2562" width="20.28515625" customWidth="1"/>
    <col min="2563" max="2563" width="9.7109375" customWidth="1"/>
    <col min="2564" max="2564" width="14.7109375" customWidth="1"/>
    <col min="2565" max="2565" width="9.7109375" customWidth="1"/>
    <col min="2566" max="2566" width="14.7109375" customWidth="1"/>
    <col min="2567" max="2567" width="9.7109375" customWidth="1"/>
    <col min="2568" max="2568" width="14.7109375" customWidth="1"/>
    <col min="2569" max="2569" width="9.7109375" customWidth="1"/>
    <col min="2570" max="2570" width="14.7109375" customWidth="1"/>
    <col min="2571" max="2571" width="9.7109375" customWidth="1"/>
    <col min="2572" max="2572" width="14.7109375" customWidth="1"/>
    <col min="2817" max="2817" width="4.5703125" customWidth="1"/>
    <col min="2818" max="2818" width="20.28515625" customWidth="1"/>
    <col min="2819" max="2819" width="9.7109375" customWidth="1"/>
    <col min="2820" max="2820" width="14.7109375" customWidth="1"/>
    <col min="2821" max="2821" width="9.7109375" customWidth="1"/>
    <col min="2822" max="2822" width="14.7109375" customWidth="1"/>
    <col min="2823" max="2823" width="9.7109375" customWidth="1"/>
    <col min="2824" max="2824" width="14.7109375" customWidth="1"/>
    <col min="2825" max="2825" width="9.7109375" customWidth="1"/>
    <col min="2826" max="2826" width="14.7109375" customWidth="1"/>
    <col min="2827" max="2827" width="9.7109375" customWidth="1"/>
    <col min="2828" max="2828" width="14.7109375" customWidth="1"/>
    <col min="3073" max="3073" width="4.5703125" customWidth="1"/>
    <col min="3074" max="3074" width="20.28515625" customWidth="1"/>
    <col min="3075" max="3075" width="9.7109375" customWidth="1"/>
    <col min="3076" max="3076" width="14.7109375" customWidth="1"/>
    <col min="3077" max="3077" width="9.7109375" customWidth="1"/>
    <col min="3078" max="3078" width="14.7109375" customWidth="1"/>
    <col min="3079" max="3079" width="9.7109375" customWidth="1"/>
    <col min="3080" max="3080" width="14.7109375" customWidth="1"/>
    <col min="3081" max="3081" width="9.7109375" customWidth="1"/>
    <col min="3082" max="3082" width="14.7109375" customWidth="1"/>
    <col min="3083" max="3083" width="9.7109375" customWidth="1"/>
    <col min="3084" max="3084" width="14.7109375" customWidth="1"/>
    <col min="3329" max="3329" width="4.5703125" customWidth="1"/>
    <col min="3330" max="3330" width="20.28515625" customWidth="1"/>
    <col min="3331" max="3331" width="9.7109375" customWidth="1"/>
    <col min="3332" max="3332" width="14.7109375" customWidth="1"/>
    <col min="3333" max="3333" width="9.7109375" customWidth="1"/>
    <col min="3334" max="3334" width="14.7109375" customWidth="1"/>
    <col min="3335" max="3335" width="9.7109375" customWidth="1"/>
    <col min="3336" max="3336" width="14.7109375" customWidth="1"/>
    <col min="3337" max="3337" width="9.7109375" customWidth="1"/>
    <col min="3338" max="3338" width="14.7109375" customWidth="1"/>
    <col min="3339" max="3339" width="9.7109375" customWidth="1"/>
    <col min="3340" max="3340" width="14.7109375" customWidth="1"/>
    <col min="3585" max="3585" width="4.5703125" customWidth="1"/>
    <col min="3586" max="3586" width="20.28515625" customWidth="1"/>
    <col min="3587" max="3587" width="9.7109375" customWidth="1"/>
    <col min="3588" max="3588" width="14.7109375" customWidth="1"/>
    <col min="3589" max="3589" width="9.7109375" customWidth="1"/>
    <col min="3590" max="3590" width="14.7109375" customWidth="1"/>
    <col min="3591" max="3591" width="9.7109375" customWidth="1"/>
    <col min="3592" max="3592" width="14.7109375" customWidth="1"/>
    <col min="3593" max="3593" width="9.7109375" customWidth="1"/>
    <col min="3594" max="3594" width="14.7109375" customWidth="1"/>
    <col min="3595" max="3595" width="9.7109375" customWidth="1"/>
    <col min="3596" max="3596" width="14.7109375" customWidth="1"/>
    <col min="3841" max="3841" width="4.5703125" customWidth="1"/>
    <col min="3842" max="3842" width="20.28515625" customWidth="1"/>
    <col min="3843" max="3843" width="9.7109375" customWidth="1"/>
    <col min="3844" max="3844" width="14.7109375" customWidth="1"/>
    <col min="3845" max="3845" width="9.7109375" customWidth="1"/>
    <col min="3846" max="3846" width="14.7109375" customWidth="1"/>
    <col min="3847" max="3847" width="9.7109375" customWidth="1"/>
    <col min="3848" max="3848" width="14.7109375" customWidth="1"/>
    <col min="3849" max="3849" width="9.7109375" customWidth="1"/>
    <col min="3850" max="3850" width="14.7109375" customWidth="1"/>
    <col min="3851" max="3851" width="9.7109375" customWidth="1"/>
    <col min="3852" max="3852" width="14.7109375" customWidth="1"/>
    <col min="4097" max="4097" width="4.5703125" customWidth="1"/>
    <col min="4098" max="4098" width="20.28515625" customWidth="1"/>
    <col min="4099" max="4099" width="9.7109375" customWidth="1"/>
    <col min="4100" max="4100" width="14.7109375" customWidth="1"/>
    <col min="4101" max="4101" width="9.7109375" customWidth="1"/>
    <col min="4102" max="4102" width="14.7109375" customWidth="1"/>
    <col min="4103" max="4103" width="9.7109375" customWidth="1"/>
    <col min="4104" max="4104" width="14.7109375" customWidth="1"/>
    <col min="4105" max="4105" width="9.7109375" customWidth="1"/>
    <col min="4106" max="4106" width="14.7109375" customWidth="1"/>
    <col min="4107" max="4107" width="9.7109375" customWidth="1"/>
    <col min="4108" max="4108" width="14.7109375" customWidth="1"/>
    <col min="4353" max="4353" width="4.5703125" customWidth="1"/>
    <col min="4354" max="4354" width="20.28515625" customWidth="1"/>
    <col min="4355" max="4355" width="9.7109375" customWidth="1"/>
    <col min="4356" max="4356" width="14.7109375" customWidth="1"/>
    <col min="4357" max="4357" width="9.7109375" customWidth="1"/>
    <col min="4358" max="4358" width="14.7109375" customWidth="1"/>
    <col min="4359" max="4359" width="9.7109375" customWidth="1"/>
    <col min="4360" max="4360" width="14.7109375" customWidth="1"/>
    <col min="4361" max="4361" width="9.7109375" customWidth="1"/>
    <col min="4362" max="4362" width="14.7109375" customWidth="1"/>
    <col min="4363" max="4363" width="9.7109375" customWidth="1"/>
    <col min="4364" max="4364" width="14.7109375" customWidth="1"/>
    <col min="4609" max="4609" width="4.5703125" customWidth="1"/>
    <col min="4610" max="4610" width="20.28515625" customWidth="1"/>
    <col min="4611" max="4611" width="9.7109375" customWidth="1"/>
    <col min="4612" max="4612" width="14.7109375" customWidth="1"/>
    <col min="4613" max="4613" width="9.7109375" customWidth="1"/>
    <col min="4614" max="4614" width="14.7109375" customWidth="1"/>
    <col min="4615" max="4615" width="9.7109375" customWidth="1"/>
    <col min="4616" max="4616" width="14.7109375" customWidth="1"/>
    <col min="4617" max="4617" width="9.7109375" customWidth="1"/>
    <col min="4618" max="4618" width="14.7109375" customWidth="1"/>
    <col min="4619" max="4619" width="9.7109375" customWidth="1"/>
    <col min="4620" max="4620" width="14.7109375" customWidth="1"/>
    <col min="4865" max="4865" width="4.5703125" customWidth="1"/>
    <col min="4866" max="4866" width="20.28515625" customWidth="1"/>
    <col min="4867" max="4867" width="9.7109375" customWidth="1"/>
    <col min="4868" max="4868" width="14.7109375" customWidth="1"/>
    <col min="4869" max="4869" width="9.7109375" customWidth="1"/>
    <col min="4870" max="4870" width="14.7109375" customWidth="1"/>
    <col min="4871" max="4871" width="9.7109375" customWidth="1"/>
    <col min="4872" max="4872" width="14.7109375" customWidth="1"/>
    <col min="4873" max="4873" width="9.7109375" customWidth="1"/>
    <col min="4874" max="4874" width="14.7109375" customWidth="1"/>
    <col min="4875" max="4875" width="9.7109375" customWidth="1"/>
    <col min="4876" max="4876" width="14.7109375" customWidth="1"/>
    <col min="5121" max="5121" width="4.5703125" customWidth="1"/>
    <col min="5122" max="5122" width="20.28515625" customWidth="1"/>
    <col min="5123" max="5123" width="9.7109375" customWidth="1"/>
    <col min="5124" max="5124" width="14.7109375" customWidth="1"/>
    <col min="5125" max="5125" width="9.7109375" customWidth="1"/>
    <col min="5126" max="5126" width="14.7109375" customWidth="1"/>
    <col min="5127" max="5127" width="9.7109375" customWidth="1"/>
    <col min="5128" max="5128" width="14.7109375" customWidth="1"/>
    <col min="5129" max="5129" width="9.7109375" customWidth="1"/>
    <col min="5130" max="5130" width="14.7109375" customWidth="1"/>
    <col min="5131" max="5131" width="9.7109375" customWidth="1"/>
    <col min="5132" max="5132" width="14.7109375" customWidth="1"/>
    <col min="5377" max="5377" width="4.5703125" customWidth="1"/>
    <col min="5378" max="5378" width="20.28515625" customWidth="1"/>
    <col min="5379" max="5379" width="9.7109375" customWidth="1"/>
    <col min="5380" max="5380" width="14.7109375" customWidth="1"/>
    <col min="5381" max="5381" width="9.7109375" customWidth="1"/>
    <col min="5382" max="5382" width="14.7109375" customWidth="1"/>
    <col min="5383" max="5383" width="9.7109375" customWidth="1"/>
    <col min="5384" max="5384" width="14.7109375" customWidth="1"/>
    <col min="5385" max="5385" width="9.7109375" customWidth="1"/>
    <col min="5386" max="5386" width="14.7109375" customWidth="1"/>
    <col min="5387" max="5387" width="9.7109375" customWidth="1"/>
    <col min="5388" max="5388" width="14.7109375" customWidth="1"/>
    <col min="5633" max="5633" width="4.5703125" customWidth="1"/>
    <col min="5634" max="5634" width="20.28515625" customWidth="1"/>
    <col min="5635" max="5635" width="9.7109375" customWidth="1"/>
    <col min="5636" max="5636" width="14.7109375" customWidth="1"/>
    <col min="5637" max="5637" width="9.7109375" customWidth="1"/>
    <col min="5638" max="5638" width="14.7109375" customWidth="1"/>
    <col min="5639" max="5639" width="9.7109375" customWidth="1"/>
    <col min="5640" max="5640" width="14.7109375" customWidth="1"/>
    <col min="5641" max="5641" width="9.7109375" customWidth="1"/>
    <col min="5642" max="5642" width="14.7109375" customWidth="1"/>
    <col min="5643" max="5643" width="9.7109375" customWidth="1"/>
    <col min="5644" max="5644" width="14.7109375" customWidth="1"/>
    <col min="5889" max="5889" width="4.5703125" customWidth="1"/>
    <col min="5890" max="5890" width="20.28515625" customWidth="1"/>
    <col min="5891" max="5891" width="9.7109375" customWidth="1"/>
    <col min="5892" max="5892" width="14.7109375" customWidth="1"/>
    <col min="5893" max="5893" width="9.7109375" customWidth="1"/>
    <col min="5894" max="5894" width="14.7109375" customWidth="1"/>
    <col min="5895" max="5895" width="9.7109375" customWidth="1"/>
    <col min="5896" max="5896" width="14.7109375" customWidth="1"/>
    <col min="5897" max="5897" width="9.7109375" customWidth="1"/>
    <col min="5898" max="5898" width="14.7109375" customWidth="1"/>
    <col min="5899" max="5899" width="9.7109375" customWidth="1"/>
    <col min="5900" max="5900" width="14.7109375" customWidth="1"/>
    <col min="6145" max="6145" width="4.5703125" customWidth="1"/>
    <col min="6146" max="6146" width="20.28515625" customWidth="1"/>
    <col min="6147" max="6147" width="9.7109375" customWidth="1"/>
    <col min="6148" max="6148" width="14.7109375" customWidth="1"/>
    <col min="6149" max="6149" width="9.7109375" customWidth="1"/>
    <col min="6150" max="6150" width="14.7109375" customWidth="1"/>
    <col min="6151" max="6151" width="9.7109375" customWidth="1"/>
    <col min="6152" max="6152" width="14.7109375" customWidth="1"/>
    <col min="6153" max="6153" width="9.7109375" customWidth="1"/>
    <col min="6154" max="6154" width="14.7109375" customWidth="1"/>
    <col min="6155" max="6155" width="9.7109375" customWidth="1"/>
    <col min="6156" max="6156" width="14.7109375" customWidth="1"/>
    <col min="6401" max="6401" width="4.5703125" customWidth="1"/>
    <col min="6402" max="6402" width="20.28515625" customWidth="1"/>
    <col min="6403" max="6403" width="9.7109375" customWidth="1"/>
    <col min="6404" max="6404" width="14.7109375" customWidth="1"/>
    <col min="6405" max="6405" width="9.7109375" customWidth="1"/>
    <col min="6406" max="6406" width="14.7109375" customWidth="1"/>
    <col min="6407" max="6407" width="9.7109375" customWidth="1"/>
    <col min="6408" max="6408" width="14.7109375" customWidth="1"/>
    <col min="6409" max="6409" width="9.7109375" customWidth="1"/>
    <col min="6410" max="6410" width="14.7109375" customWidth="1"/>
    <col min="6411" max="6411" width="9.7109375" customWidth="1"/>
    <col min="6412" max="6412" width="14.7109375" customWidth="1"/>
    <col min="6657" max="6657" width="4.5703125" customWidth="1"/>
    <col min="6658" max="6658" width="20.28515625" customWidth="1"/>
    <col min="6659" max="6659" width="9.7109375" customWidth="1"/>
    <col min="6660" max="6660" width="14.7109375" customWidth="1"/>
    <col min="6661" max="6661" width="9.7109375" customWidth="1"/>
    <col min="6662" max="6662" width="14.7109375" customWidth="1"/>
    <col min="6663" max="6663" width="9.7109375" customWidth="1"/>
    <col min="6664" max="6664" width="14.7109375" customWidth="1"/>
    <col min="6665" max="6665" width="9.7109375" customWidth="1"/>
    <col min="6666" max="6666" width="14.7109375" customWidth="1"/>
    <col min="6667" max="6667" width="9.7109375" customWidth="1"/>
    <col min="6668" max="6668" width="14.7109375" customWidth="1"/>
    <col min="6913" max="6913" width="4.5703125" customWidth="1"/>
    <col min="6914" max="6914" width="20.28515625" customWidth="1"/>
    <col min="6915" max="6915" width="9.7109375" customWidth="1"/>
    <col min="6916" max="6916" width="14.7109375" customWidth="1"/>
    <col min="6917" max="6917" width="9.7109375" customWidth="1"/>
    <col min="6918" max="6918" width="14.7109375" customWidth="1"/>
    <col min="6919" max="6919" width="9.7109375" customWidth="1"/>
    <col min="6920" max="6920" width="14.7109375" customWidth="1"/>
    <col min="6921" max="6921" width="9.7109375" customWidth="1"/>
    <col min="6922" max="6922" width="14.7109375" customWidth="1"/>
    <col min="6923" max="6923" width="9.7109375" customWidth="1"/>
    <col min="6924" max="6924" width="14.7109375" customWidth="1"/>
    <col min="7169" max="7169" width="4.5703125" customWidth="1"/>
    <col min="7170" max="7170" width="20.28515625" customWidth="1"/>
    <col min="7171" max="7171" width="9.7109375" customWidth="1"/>
    <col min="7172" max="7172" width="14.7109375" customWidth="1"/>
    <col min="7173" max="7173" width="9.7109375" customWidth="1"/>
    <col min="7174" max="7174" width="14.7109375" customWidth="1"/>
    <col min="7175" max="7175" width="9.7109375" customWidth="1"/>
    <col min="7176" max="7176" width="14.7109375" customWidth="1"/>
    <col min="7177" max="7177" width="9.7109375" customWidth="1"/>
    <col min="7178" max="7178" width="14.7109375" customWidth="1"/>
    <col min="7179" max="7179" width="9.7109375" customWidth="1"/>
    <col min="7180" max="7180" width="14.7109375" customWidth="1"/>
    <col min="7425" max="7425" width="4.5703125" customWidth="1"/>
    <col min="7426" max="7426" width="20.28515625" customWidth="1"/>
    <col min="7427" max="7427" width="9.7109375" customWidth="1"/>
    <col min="7428" max="7428" width="14.7109375" customWidth="1"/>
    <col min="7429" max="7429" width="9.7109375" customWidth="1"/>
    <col min="7430" max="7430" width="14.7109375" customWidth="1"/>
    <col min="7431" max="7431" width="9.7109375" customWidth="1"/>
    <col min="7432" max="7432" width="14.7109375" customWidth="1"/>
    <col min="7433" max="7433" width="9.7109375" customWidth="1"/>
    <col min="7434" max="7434" width="14.7109375" customWidth="1"/>
    <col min="7435" max="7435" width="9.7109375" customWidth="1"/>
    <col min="7436" max="7436" width="14.7109375" customWidth="1"/>
    <col min="7681" max="7681" width="4.5703125" customWidth="1"/>
    <col min="7682" max="7682" width="20.28515625" customWidth="1"/>
    <col min="7683" max="7683" width="9.7109375" customWidth="1"/>
    <col min="7684" max="7684" width="14.7109375" customWidth="1"/>
    <col min="7685" max="7685" width="9.7109375" customWidth="1"/>
    <col min="7686" max="7686" width="14.7109375" customWidth="1"/>
    <col min="7687" max="7687" width="9.7109375" customWidth="1"/>
    <col min="7688" max="7688" width="14.7109375" customWidth="1"/>
    <col min="7689" max="7689" width="9.7109375" customWidth="1"/>
    <col min="7690" max="7690" width="14.7109375" customWidth="1"/>
    <col min="7691" max="7691" width="9.7109375" customWidth="1"/>
    <col min="7692" max="7692" width="14.7109375" customWidth="1"/>
    <col min="7937" max="7937" width="4.5703125" customWidth="1"/>
    <col min="7938" max="7938" width="20.28515625" customWidth="1"/>
    <col min="7939" max="7939" width="9.7109375" customWidth="1"/>
    <col min="7940" max="7940" width="14.7109375" customWidth="1"/>
    <col min="7941" max="7941" width="9.7109375" customWidth="1"/>
    <col min="7942" max="7942" width="14.7109375" customWidth="1"/>
    <col min="7943" max="7943" width="9.7109375" customWidth="1"/>
    <col min="7944" max="7944" width="14.7109375" customWidth="1"/>
    <col min="7945" max="7945" width="9.7109375" customWidth="1"/>
    <col min="7946" max="7946" width="14.7109375" customWidth="1"/>
    <col min="7947" max="7947" width="9.7109375" customWidth="1"/>
    <col min="7948" max="7948" width="14.7109375" customWidth="1"/>
    <col min="8193" max="8193" width="4.5703125" customWidth="1"/>
    <col min="8194" max="8194" width="20.28515625" customWidth="1"/>
    <col min="8195" max="8195" width="9.7109375" customWidth="1"/>
    <col min="8196" max="8196" width="14.7109375" customWidth="1"/>
    <col min="8197" max="8197" width="9.7109375" customWidth="1"/>
    <col min="8198" max="8198" width="14.7109375" customWidth="1"/>
    <col min="8199" max="8199" width="9.7109375" customWidth="1"/>
    <col min="8200" max="8200" width="14.7109375" customWidth="1"/>
    <col min="8201" max="8201" width="9.7109375" customWidth="1"/>
    <col min="8202" max="8202" width="14.7109375" customWidth="1"/>
    <col min="8203" max="8203" width="9.7109375" customWidth="1"/>
    <col min="8204" max="8204" width="14.7109375" customWidth="1"/>
    <col min="8449" max="8449" width="4.5703125" customWidth="1"/>
    <col min="8450" max="8450" width="20.28515625" customWidth="1"/>
    <col min="8451" max="8451" width="9.7109375" customWidth="1"/>
    <col min="8452" max="8452" width="14.7109375" customWidth="1"/>
    <col min="8453" max="8453" width="9.7109375" customWidth="1"/>
    <col min="8454" max="8454" width="14.7109375" customWidth="1"/>
    <col min="8455" max="8455" width="9.7109375" customWidth="1"/>
    <col min="8456" max="8456" width="14.7109375" customWidth="1"/>
    <col min="8457" max="8457" width="9.7109375" customWidth="1"/>
    <col min="8458" max="8458" width="14.7109375" customWidth="1"/>
    <col min="8459" max="8459" width="9.7109375" customWidth="1"/>
    <col min="8460" max="8460" width="14.7109375" customWidth="1"/>
    <col min="8705" max="8705" width="4.5703125" customWidth="1"/>
    <col min="8706" max="8706" width="20.28515625" customWidth="1"/>
    <col min="8707" max="8707" width="9.7109375" customWidth="1"/>
    <col min="8708" max="8708" width="14.7109375" customWidth="1"/>
    <col min="8709" max="8709" width="9.7109375" customWidth="1"/>
    <col min="8710" max="8710" width="14.7109375" customWidth="1"/>
    <col min="8711" max="8711" width="9.7109375" customWidth="1"/>
    <col min="8712" max="8712" width="14.7109375" customWidth="1"/>
    <col min="8713" max="8713" width="9.7109375" customWidth="1"/>
    <col min="8714" max="8714" width="14.7109375" customWidth="1"/>
    <col min="8715" max="8715" width="9.7109375" customWidth="1"/>
    <col min="8716" max="8716" width="14.7109375" customWidth="1"/>
    <col min="8961" max="8961" width="4.5703125" customWidth="1"/>
    <col min="8962" max="8962" width="20.28515625" customWidth="1"/>
    <col min="8963" max="8963" width="9.7109375" customWidth="1"/>
    <col min="8964" max="8964" width="14.7109375" customWidth="1"/>
    <col min="8965" max="8965" width="9.7109375" customWidth="1"/>
    <col min="8966" max="8966" width="14.7109375" customWidth="1"/>
    <col min="8967" max="8967" width="9.7109375" customWidth="1"/>
    <col min="8968" max="8968" width="14.7109375" customWidth="1"/>
    <col min="8969" max="8969" width="9.7109375" customWidth="1"/>
    <col min="8970" max="8970" width="14.7109375" customWidth="1"/>
    <col min="8971" max="8971" width="9.7109375" customWidth="1"/>
    <col min="8972" max="8972" width="14.7109375" customWidth="1"/>
    <col min="9217" max="9217" width="4.5703125" customWidth="1"/>
    <col min="9218" max="9218" width="20.28515625" customWidth="1"/>
    <col min="9219" max="9219" width="9.7109375" customWidth="1"/>
    <col min="9220" max="9220" width="14.7109375" customWidth="1"/>
    <col min="9221" max="9221" width="9.7109375" customWidth="1"/>
    <col min="9222" max="9222" width="14.7109375" customWidth="1"/>
    <col min="9223" max="9223" width="9.7109375" customWidth="1"/>
    <col min="9224" max="9224" width="14.7109375" customWidth="1"/>
    <col min="9225" max="9225" width="9.7109375" customWidth="1"/>
    <col min="9226" max="9226" width="14.7109375" customWidth="1"/>
    <col min="9227" max="9227" width="9.7109375" customWidth="1"/>
    <col min="9228" max="9228" width="14.7109375" customWidth="1"/>
    <col min="9473" max="9473" width="4.5703125" customWidth="1"/>
    <col min="9474" max="9474" width="20.28515625" customWidth="1"/>
    <col min="9475" max="9475" width="9.7109375" customWidth="1"/>
    <col min="9476" max="9476" width="14.7109375" customWidth="1"/>
    <col min="9477" max="9477" width="9.7109375" customWidth="1"/>
    <col min="9478" max="9478" width="14.7109375" customWidth="1"/>
    <col min="9479" max="9479" width="9.7109375" customWidth="1"/>
    <col min="9480" max="9480" width="14.7109375" customWidth="1"/>
    <col min="9481" max="9481" width="9.7109375" customWidth="1"/>
    <col min="9482" max="9482" width="14.7109375" customWidth="1"/>
    <col min="9483" max="9483" width="9.7109375" customWidth="1"/>
    <col min="9484" max="9484" width="14.7109375" customWidth="1"/>
    <col min="9729" max="9729" width="4.5703125" customWidth="1"/>
    <col min="9730" max="9730" width="20.28515625" customWidth="1"/>
    <col min="9731" max="9731" width="9.7109375" customWidth="1"/>
    <col min="9732" max="9732" width="14.7109375" customWidth="1"/>
    <col min="9733" max="9733" width="9.7109375" customWidth="1"/>
    <col min="9734" max="9734" width="14.7109375" customWidth="1"/>
    <col min="9735" max="9735" width="9.7109375" customWidth="1"/>
    <col min="9736" max="9736" width="14.7109375" customWidth="1"/>
    <col min="9737" max="9737" width="9.7109375" customWidth="1"/>
    <col min="9738" max="9738" width="14.7109375" customWidth="1"/>
    <col min="9739" max="9739" width="9.7109375" customWidth="1"/>
    <col min="9740" max="9740" width="14.7109375" customWidth="1"/>
    <col min="9985" max="9985" width="4.5703125" customWidth="1"/>
    <col min="9986" max="9986" width="20.28515625" customWidth="1"/>
    <col min="9987" max="9987" width="9.7109375" customWidth="1"/>
    <col min="9988" max="9988" width="14.7109375" customWidth="1"/>
    <col min="9989" max="9989" width="9.7109375" customWidth="1"/>
    <col min="9990" max="9990" width="14.7109375" customWidth="1"/>
    <col min="9991" max="9991" width="9.7109375" customWidth="1"/>
    <col min="9992" max="9992" width="14.7109375" customWidth="1"/>
    <col min="9993" max="9993" width="9.7109375" customWidth="1"/>
    <col min="9994" max="9994" width="14.7109375" customWidth="1"/>
    <col min="9995" max="9995" width="9.7109375" customWidth="1"/>
    <col min="9996" max="9996" width="14.7109375" customWidth="1"/>
    <col min="10241" max="10241" width="4.5703125" customWidth="1"/>
    <col min="10242" max="10242" width="20.28515625" customWidth="1"/>
    <col min="10243" max="10243" width="9.7109375" customWidth="1"/>
    <col min="10244" max="10244" width="14.7109375" customWidth="1"/>
    <col min="10245" max="10245" width="9.7109375" customWidth="1"/>
    <col min="10246" max="10246" width="14.7109375" customWidth="1"/>
    <col min="10247" max="10247" width="9.7109375" customWidth="1"/>
    <col min="10248" max="10248" width="14.7109375" customWidth="1"/>
    <col min="10249" max="10249" width="9.7109375" customWidth="1"/>
    <col min="10250" max="10250" width="14.7109375" customWidth="1"/>
    <col min="10251" max="10251" width="9.7109375" customWidth="1"/>
    <col min="10252" max="10252" width="14.7109375" customWidth="1"/>
    <col min="10497" max="10497" width="4.5703125" customWidth="1"/>
    <col min="10498" max="10498" width="20.28515625" customWidth="1"/>
    <col min="10499" max="10499" width="9.7109375" customWidth="1"/>
    <col min="10500" max="10500" width="14.7109375" customWidth="1"/>
    <col min="10501" max="10501" width="9.7109375" customWidth="1"/>
    <col min="10502" max="10502" width="14.7109375" customWidth="1"/>
    <col min="10503" max="10503" width="9.7109375" customWidth="1"/>
    <col min="10504" max="10504" width="14.7109375" customWidth="1"/>
    <col min="10505" max="10505" width="9.7109375" customWidth="1"/>
    <col min="10506" max="10506" width="14.7109375" customWidth="1"/>
    <col min="10507" max="10507" width="9.7109375" customWidth="1"/>
    <col min="10508" max="10508" width="14.7109375" customWidth="1"/>
    <col min="10753" max="10753" width="4.5703125" customWidth="1"/>
    <col min="10754" max="10754" width="20.28515625" customWidth="1"/>
    <col min="10755" max="10755" width="9.7109375" customWidth="1"/>
    <col min="10756" max="10756" width="14.7109375" customWidth="1"/>
    <col min="10757" max="10757" width="9.7109375" customWidth="1"/>
    <col min="10758" max="10758" width="14.7109375" customWidth="1"/>
    <col min="10759" max="10759" width="9.7109375" customWidth="1"/>
    <col min="10760" max="10760" width="14.7109375" customWidth="1"/>
    <col min="10761" max="10761" width="9.7109375" customWidth="1"/>
    <col min="10762" max="10762" width="14.7109375" customWidth="1"/>
    <col min="10763" max="10763" width="9.7109375" customWidth="1"/>
    <col min="10764" max="10764" width="14.7109375" customWidth="1"/>
    <col min="11009" max="11009" width="4.5703125" customWidth="1"/>
    <col min="11010" max="11010" width="20.28515625" customWidth="1"/>
    <col min="11011" max="11011" width="9.7109375" customWidth="1"/>
    <col min="11012" max="11012" width="14.7109375" customWidth="1"/>
    <col min="11013" max="11013" width="9.7109375" customWidth="1"/>
    <col min="11014" max="11014" width="14.7109375" customWidth="1"/>
    <col min="11015" max="11015" width="9.7109375" customWidth="1"/>
    <col min="11016" max="11016" width="14.7109375" customWidth="1"/>
    <col min="11017" max="11017" width="9.7109375" customWidth="1"/>
    <col min="11018" max="11018" width="14.7109375" customWidth="1"/>
    <col min="11019" max="11019" width="9.7109375" customWidth="1"/>
    <col min="11020" max="11020" width="14.7109375" customWidth="1"/>
    <col min="11265" max="11265" width="4.5703125" customWidth="1"/>
    <col min="11266" max="11266" width="20.28515625" customWidth="1"/>
    <col min="11267" max="11267" width="9.7109375" customWidth="1"/>
    <col min="11268" max="11268" width="14.7109375" customWidth="1"/>
    <col min="11269" max="11269" width="9.7109375" customWidth="1"/>
    <col min="11270" max="11270" width="14.7109375" customWidth="1"/>
    <col min="11271" max="11271" width="9.7109375" customWidth="1"/>
    <col min="11272" max="11272" width="14.7109375" customWidth="1"/>
    <col min="11273" max="11273" width="9.7109375" customWidth="1"/>
    <col min="11274" max="11274" width="14.7109375" customWidth="1"/>
    <col min="11275" max="11275" width="9.7109375" customWidth="1"/>
    <col min="11276" max="11276" width="14.7109375" customWidth="1"/>
    <col min="11521" max="11521" width="4.5703125" customWidth="1"/>
    <col min="11522" max="11522" width="20.28515625" customWidth="1"/>
    <col min="11523" max="11523" width="9.7109375" customWidth="1"/>
    <col min="11524" max="11524" width="14.7109375" customWidth="1"/>
    <col min="11525" max="11525" width="9.7109375" customWidth="1"/>
    <col min="11526" max="11526" width="14.7109375" customWidth="1"/>
    <col min="11527" max="11527" width="9.7109375" customWidth="1"/>
    <col min="11528" max="11528" width="14.7109375" customWidth="1"/>
    <col min="11529" max="11529" width="9.7109375" customWidth="1"/>
    <col min="11530" max="11530" width="14.7109375" customWidth="1"/>
    <col min="11531" max="11531" width="9.7109375" customWidth="1"/>
    <col min="11532" max="11532" width="14.7109375" customWidth="1"/>
    <col min="11777" max="11777" width="4.5703125" customWidth="1"/>
    <col min="11778" max="11778" width="20.28515625" customWidth="1"/>
    <col min="11779" max="11779" width="9.7109375" customWidth="1"/>
    <col min="11780" max="11780" width="14.7109375" customWidth="1"/>
    <col min="11781" max="11781" width="9.7109375" customWidth="1"/>
    <col min="11782" max="11782" width="14.7109375" customWidth="1"/>
    <col min="11783" max="11783" width="9.7109375" customWidth="1"/>
    <col min="11784" max="11784" width="14.7109375" customWidth="1"/>
    <col min="11785" max="11785" width="9.7109375" customWidth="1"/>
    <col min="11786" max="11786" width="14.7109375" customWidth="1"/>
    <col min="11787" max="11787" width="9.7109375" customWidth="1"/>
    <col min="11788" max="11788" width="14.7109375" customWidth="1"/>
    <col min="12033" max="12033" width="4.5703125" customWidth="1"/>
    <col min="12034" max="12034" width="20.28515625" customWidth="1"/>
    <col min="12035" max="12035" width="9.7109375" customWidth="1"/>
    <col min="12036" max="12036" width="14.7109375" customWidth="1"/>
    <col min="12037" max="12037" width="9.7109375" customWidth="1"/>
    <col min="12038" max="12038" width="14.7109375" customWidth="1"/>
    <col min="12039" max="12039" width="9.7109375" customWidth="1"/>
    <col min="12040" max="12040" width="14.7109375" customWidth="1"/>
    <col min="12041" max="12041" width="9.7109375" customWidth="1"/>
    <col min="12042" max="12042" width="14.7109375" customWidth="1"/>
    <col min="12043" max="12043" width="9.7109375" customWidth="1"/>
    <col min="12044" max="12044" width="14.7109375" customWidth="1"/>
    <col min="12289" max="12289" width="4.5703125" customWidth="1"/>
    <col min="12290" max="12290" width="20.28515625" customWidth="1"/>
    <col min="12291" max="12291" width="9.7109375" customWidth="1"/>
    <col min="12292" max="12292" width="14.7109375" customWidth="1"/>
    <col min="12293" max="12293" width="9.7109375" customWidth="1"/>
    <col min="12294" max="12294" width="14.7109375" customWidth="1"/>
    <col min="12295" max="12295" width="9.7109375" customWidth="1"/>
    <col min="12296" max="12296" width="14.7109375" customWidth="1"/>
    <col min="12297" max="12297" width="9.7109375" customWidth="1"/>
    <col min="12298" max="12298" width="14.7109375" customWidth="1"/>
    <col min="12299" max="12299" width="9.7109375" customWidth="1"/>
    <col min="12300" max="12300" width="14.7109375" customWidth="1"/>
    <col min="12545" max="12545" width="4.5703125" customWidth="1"/>
    <col min="12546" max="12546" width="20.28515625" customWidth="1"/>
    <col min="12547" max="12547" width="9.7109375" customWidth="1"/>
    <col min="12548" max="12548" width="14.7109375" customWidth="1"/>
    <col min="12549" max="12549" width="9.7109375" customWidth="1"/>
    <col min="12550" max="12550" width="14.7109375" customWidth="1"/>
    <col min="12551" max="12551" width="9.7109375" customWidth="1"/>
    <col min="12552" max="12552" width="14.7109375" customWidth="1"/>
    <col min="12553" max="12553" width="9.7109375" customWidth="1"/>
    <col min="12554" max="12554" width="14.7109375" customWidth="1"/>
    <col min="12555" max="12555" width="9.7109375" customWidth="1"/>
    <col min="12556" max="12556" width="14.7109375" customWidth="1"/>
    <col min="12801" max="12801" width="4.5703125" customWidth="1"/>
    <col min="12802" max="12802" width="20.28515625" customWidth="1"/>
    <col min="12803" max="12803" width="9.7109375" customWidth="1"/>
    <col min="12804" max="12804" width="14.7109375" customWidth="1"/>
    <col min="12805" max="12805" width="9.7109375" customWidth="1"/>
    <col min="12806" max="12806" width="14.7109375" customWidth="1"/>
    <col min="12807" max="12807" width="9.7109375" customWidth="1"/>
    <col min="12808" max="12808" width="14.7109375" customWidth="1"/>
    <col min="12809" max="12809" width="9.7109375" customWidth="1"/>
    <col min="12810" max="12810" width="14.7109375" customWidth="1"/>
    <col min="12811" max="12811" width="9.7109375" customWidth="1"/>
    <col min="12812" max="12812" width="14.7109375" customWidth="1"/>
    <col min="13057" max="13057" width="4.5703125" customWidth="1"/>
    <col min="13058" max="13058" width="20.28515625" customWidth="1"/>
    <col min="13059" max="13059" width="9.7109375" customWidth="1"/>
    <col min="13060" max="13060" width="14.7109375" customWidth="1"/>
    <col min="13061" max="13061" width="9.7109375" customWidth="1"/>
    <col min="13062" max="13062" width="14.7109375" customWidth="1"/>
    <col min="13063" max="13063" width="9.7109375" customWidth="1"/>
    <col min="13064" max="13064" width="14.7109375" customWidth="1"/>
    <col min="13065" max="13065" width="9.7109375" customWidth="1"/>
    <col min="13066" max="13066" width="14.7109375" customWidth="1"/>
    <col min="13067" max="13067" width="9.7109375" customWidth="1"/>
    <col min="13068" max="13068" width="14.7109375" customWidth="1"/>
    <col min="13313" max="13313" width="4.5703125" customWidth="1"/>
    <col min="13314" max="13314" width="20.28515625" customWidth="1"/>
    <col min="13315" max="13315" width="9.7109375" customWidth="1"/>
    <col min="13316" max="13316" width="14.7109375" customWidth="1"/>
    <col min="13317" max="13317" width="9.7109375" customWidth="1"/>
    <col min="13318" max="13318" width="14.7109375" customWidth="1"/>
    <col min="13319" max="13319" width="9.7109375" customWidth="1"/>
    <col min="13320" max="13320" width="14.7109375" customWidth="1"/>
    <col min="13321" max="13321" width="9.7109375" customWidth="1"/>
    <col min="13322" max="13322" width="14.7109375" customWidth="1"/>
    <col min="13323" max="13323" width="9.7109375" customWidth="1"/>
    <col min="13324" max="13324" width="14.7109375" customWidth="1"/>
    <col min="13569" max="13569" width="4.5703125" customWidth="1"/>
    <col min="13570" max="13570" width="20.28515625" customWidth="1"/>
    <col min="13571" max="13571" width="9.7109375" customWidth="1"/>
    <col min="13572" max="13572" width="14.7109375" customWidth="1"/>
    <col min="13573" max="13573" width="9.7109375" customWidth="1"/>
    <col min="13574" max="13574" width="14.7109375" customWidth="1"/>
    <col min="13575" max="13575" width="9.7109375" customWidth="1"/>
    <col min="13576" max="13576" width="14.7109375" customWidth="1"/>
    <col min="13577" max="13577" width="9.7109375" customWidth="1"/>
    <col min="13578" max="13578" width="14.7109375" customWidth="1"/>
    <col min="13579" max="13579" width="9.7109375" customWidth="1"/>
    <col min="13580" max="13580" width="14.7109375" customWidth="1"/>
    <col min="13825" max="13825" width="4.5703125" customWidth="1"/>
    <col min="13826" max="13826" width="20.28515625" customWidth="1"/>
    <col min="13827" max="13827" width="9.7109375" customWidth="1"/>
    <col min="13828" max="13828" width="14.7109375" customWidth="1"/>
    <col min="13829" max="13829" width="9.7109375" customWidth="1"/>
    <col min="13830" max="13830" width="14.7109375" customWidth="1"/>
    <col min="13831" max="13831" width="9.7109375" customWidth="1"/>
    <col min="13832" max="13832" width="14.7109375" customWidth="1"/>
    <col min="13833" max="13833" width="9.7109375" customWidth="1"/>
    <col min="13834" max="13834" width="14.7109375" customWidth="1"/>
    <col min="13835" max="13835" width="9.7109375" customWidth="1"/>
    <col min="13836" max="13836" width="14.7109375" customWidth="1"/>
    <col min="14081" max="14081" width="4.5703125" customWidth="1"/>
    <col min="14082" max="14082" width="20.28515625" customWidth="1"/>
    <col min="14083" max="14083" width="9.7109375" customWidth="1"/>
    <col min="14084" max="14084" width="14.7109375" customWidth="1"/>
    <col min="14085" max="14085" width="9.7109375" customWidth="1"/>
    <col min="14086" max="14086" width="14.7109375" customWidth="1"/>
    <col min="14087" max="14087" width="9.7109375" customWidth="1"/>
    <col min="14088" max="14088" width="14.7109375" customWidth="1"/>
    <col min="14089" max="14089" width="9.7109375" customWidth="1"/>
    <col min="14090" max="14090" width="14.7109375" customWidth="1"/>
    <col min="14091" max="14091" width="9.7109375" customWidth="1"/>
    <col min="14092" max="14092" width="14.7109375" customWidth="1"/>
    <col min="14337" max="14337" width="4.5703125" customWidth="1"/>
    <col min="14338" max="14338" width="20.28515625" customWidth="1"/>
    <col min="14339" max="14339" width="9.7109375" customWidth="1"/>
    <col min="14340" max="14340" width="14.7109375" customWidth="1"/>
    <col min="14341" max="14341" width="9.7109375" customWidth="1"/>
    <col min="14342" max="14342" width="14.7109375" customWidth="1"/>
    <col min="14343" max="14343" width="9.7109375" customWidth="1"/>
    <col min="14344" max="14344" width="14.7109375" customWidth="1"/>
    <col min="14345" max="14345" width="9.7109375" customWidth="1"/>
    <col min="14346" max="14346" width="14.7109375" customWidth="1"/>
    <col min="14347" max="14347" width="9.7109375" customWidth="1"/>
    <col min="14348" max="14348" width="14.7109375" customWidth="1"/>
    <col min="14593" max="14593" width="4.5703125" customWidth="1"/>
    <col min="14594" max="14594" width="20.28515625" customWidth="1"/>
    <col min="14595" max="14595" width="9.7109375" customWidth="1"/>
    <col min="14596" max="14596" width="14.7109375" customWidth="1"/>
    <col min="14597" max="14597" width="9.7109375" customWidth="1"/>
    <col min="14598" max="14598" width="14.7109375" customWidth="1"/>
    <col min="14599" max="14599" width="9.7109375" customWidth="1"/>
    <col min="14600" max="14600" width="14.7109375" customWidth="1"/>
    <col min="14601" max="14601" width="9.7109375" customWidth="1"/>
    <col min="14602" max="14602" width="14.7109375" customWidth="1"/>
    <col min="14603" max="14603" width="9.7109375" customWidth="1"/>
    <col min="14604" max="14604" width="14.7109375" customWidth="1"/>
    <col min="14849" max="14849" width="4.5703125" customWidth="1"/>
    <col min="14850" max="14850" width="20.28515625" customWidth="1"/>
    <col min="14851" max="14851" width="9.7109375" customWidth="1"/>
    <col min="14852" max="14852" width="14.7109375" customWidth="1"/>
    <col min="14853" max="14853" width="9.7109375" customWidth="1"/>
    <col min="14854" max="14854" width="14.7109375" customWidth="1"/>
    <col min="14855" max="14855" width="9.7109375" customWidth="1"/>
    <col min="14856" max="14856" width="14.7109375" customWidth="1"/>
    <col min="14857" max="14857" width="9.7109375" customWidth="1"/>
    <col min="14858" max="14858" width="14.7109375" customWidth="1"/>
    <col min="14859" max="14859" width="9.7109375" customWidth="1"/>
    <col min="14860" max="14860" width="14.7109375" customWidth="1"/>
    <col min="15105" max="15105" width="4.5703125" customWidth="1"/>
    <col min="15106" max="15106" width="20.28515625" customWidth="1"/>
    <col min="15107" max="15107" width="9.7109375" customWidth="1"/>
    <col min="15108" max="15108" width="14.7109375" customWidth="1"/>
    <col min="15109" max="15109" width="9.7109375" customWidth="1"/>
    <col min="15110" max="15110" width="14.7109375" customWidth="1"/>
    <col min="15111" max="15111" width="9.7109375" customWidth="1"/>
    <col min="15112" max="15112" width="14.7109375" customWidth="1"/>
    <col min="15113" max="15113" width="9.7109375" customWidth="1"/>
    <col min="15114" max="15114" width="14.7109375" customWidth="1"/>
    <col min="15115" max="15115" width="9.7109375" customWidth="1"/>
    <col min="15116" max="15116" width="14.7109375" customWidth="1"/>
    <col min="15361" max="15361" width="4.5703125" customWidth="1"/>
    <col min="15362" max="15362" width="20.28515625" customWidth="1"/>
    <col min="15363" max="15363" width="9.7109375" customWidth="1"/>
    <col min="15364" max="15364" width="14.7109375" customWidth="1"/>
    <col min="15365" max="15365" width="9.7109375" customWidth="1"/>
    <col min="15366" max="15366" width="14.7109375" customWidth="1"/>
    <col min="15367" max="15367" width="9.7109375" customWidth="1"/>
    <col min="15368" max="15368" width="14.7109375" customWidth="1"/>
    <col min="15369" max="15369" width="9.7109375" customWidth="1"/>
    <col min="15370" max="15370" width="14.7109375" customWidth="1"/>
    <col min="15371" max="15371" width="9.7109375" customWidth="1"/>
    <col min="15372" max="15372" width="14.7109375" customWidth="1"/>
    <col min="15617" max="15617" width="4.5703125" customWidth="1"/>
    <col min="15618" max="15618" width="20.28515625" customWidth="1"/>
    <col min="15619" max="15619" width="9.7109375" customWidth="1"/>
    <col min="15620" max="15620" width="14.7109375" customWidth="1"/>
    <col min="15621" max="15621" width="9.7109375" customWidth="1"/>
    <col min="15622" max="15622" width="14.7109375" customWidth="1"/>
    <col min="15623" max="15623" width="9.7109375" customWidth="1"/>
    <col min="15624" max="15624" width="14.7109375" customWidth="1"/>
    <col min="15625" max="15625" width="9.7109375" customWidth="1"/>
    <col min="15626" max="15626" width="14.7109375" customWidth="1"/>
    <col min="15627" max="15627" width="9.7109375" customWidth="1"/>
    <col min="15628" max="15628" width="14.7109375" customWidth="1"/>
    <col min="15873" max="15873" width="4.5703125" customWidth="1"/>
    <col min="15874" max="15874" width="20.28515625" customWidth="1"/>
    <col min="15875" max="15875" width="9.7109375" customWidth="1"/>
    <col min="15876" max="15876" width="14.7109375" customWidth="1"/>
    <col min="15877" max="15877" width="9.7109375" customWidth="1"/>
    <col min="15878" max="15878" width="14.7109375" customWidth="1"/>
    <col min="15879" max="15879" width="9.7109375" customWidth="1"/>
    <col min="15880" max="15880" width="14.7109375" customWidth="1"/>
    <col min="15881" max="15881" width="9.7109375" customWidth="1"/>
    <col min="15882" max="15882" width="14.7109375" customWidth="1"/>
    <col min="15883" max="15883" width="9.7109375" customWidth="1"/>
    <col min="15884" max="15884" width="14.7109375" customWidth="1"/>
    <col min="16129" max="16129" width="4.5703125" customWidth="1"/>
    <col min="16130" max="16130" width="20.28515625" customWidth="1"/>
    <col min="16131" max="16131" width="9.7109375" customWidth="1"/>
    <col min="16132" max="16132" width="14.7109375" customWidth="1"/>
    <col min="16133" max="16133" width="9.7109375" customWidth="1"/>
    <col min="16134" max="16134" width="14.7109375" customWidth="1"/>
    <col min="16135" max="16135" width="9.7109375" customWidth="1"/>
    <col min="16136" max="16136" width="14.7109375" customWidth="1"/>
    <col min="16137" max="16137" width="9.7109375" customWidth="1"/>
    <col min="16138" max="16138" width="14.7109375" customWidth="1"/>
    <col min="16139" max="16139" width="9.7109375" customWidth="1"/>
    <col min="16140" max="16140" width="14.7109375" customWidth="1"/>
  </cols>
  <sheetData>
    <row r="1" spans="1:19" ht="20.25" x14ac:dyDescent="0.3">
      <c r="A1" s="1" t="s">
        <v>156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9" ht="18" x14ac:dyDescent="0.25">
      <c r="A4" s="3" t="s">
        <v>173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9" ht="18" x14ac:dyDescent="0.25">
      <c r="A5" s="3" t="s">
        <v>122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7" spans="1:19" ht="15.75" x14ac:dyDescent="0.25">
      <c r="A7" s="110"/>
      <c r="B7" s="111"/>
      <c r="C7" s="110" t="s">
        <v>125</v>
      </c>
      <c r="D7" s="137"/>
      <c r="E7" s="110" t="s">
        <v>125</v>
      </c>
      <c r="F7" s="111"/>
      <c r="G7" s="110" t="s">
        <v>123</v>
      </c>
      <c r="H7" s="111"/>
      <c r="I7" s="110" t="s">
        <v>124</v>
      </c>
      <c r="J7" s="111"/>
      <c r="K7" s="110"/>
      <c r="L7" s="111"/>
    </row>
    <row r="8" spans="1:19" ht="15.75" x14ac:dyDescent="0.25">
      <c r="A8" s="112"/>
      <c r="B8" s="113"/>
      <c r="C8" s="114" t="s">
        <v>174</v>
      </c>
      <c r="D8" s="115"/>
      <c r="E8" s="114" t="s">
        <v>175</v>
      </c>
      <c r="F8" s="115"/>
      <c r="G8" s="114" t="s">
        <v>176</v>
      </c>
      <c r="H8" s="115"/>
      <c r="I8" s="114" t="s">
        <v>177</v>
      </c>
      <c r="J8" s="115"/>
      <c r="K8" s="114" t="s">
        <v>98</v>
      </c>
      <c r="L8" s="115"/>
    </row>
    <row r="9" spans="1:19" ht="15.75" x14ac:dyDescent="0.25">
      <c r="A9" s="112"/>
      <c r="B9" s="113"/>
      <c r="D9" s="117" t="s">
        <v>9</v>
      </c>
      <c r="E9" s="78"/>
      <c r="F9" s="117" t="s">
        <v>9</v>
      </c>
      <c r="G9" s="116"/>
      <c r="H9" s="117" t="s">
        <v>9</v>
      </c>
      <c r="I9" s="116"/>
      <c r="J9" s="117" t="s">
        <v>9</v>
      </c>
      <c r="K9" s="116"/>
      <c r="L9" s="118" t="s">
        <v>9</v>
      </c>
    </row>
    <row r="10" spans="1:19" ht="15.75" x14ac:dyDescent="0.25">
      <c r="A10" s="10" t="s">
        <v>21</v>
      </c>
      <c r="B10" s="119"/>
      <c r="C10" s="11" t="s">
        <v>7</v>
      </c>
      <c r="D10" s="120" t="s">
        <v>22</v>
      </c>
      <c r="E10" s="11" t="s">
        <v>7</v>
      </c>
      <c r="F10" s="120" t="s">
        <v>22</v>
      </c>
      <c r="G10" s="11" t="s">
        <v>7</v>
      </c>
      <c r="H10" s="120" t="s">
        <v>22</v>
      </c>
      <c r="I10" s="11" t="s">
        <v>7</v>
      </c>
      <c r="J10" s="120" t="s">
        <v>22</v>
      </c>
      <c r="K10" s="11" t="s">
        <v>7</v>
      </c>
      <c r="L10" s="121" t="s">
        <v>22</v>
      </c>
    </row>
    <row r="11" spans="1:19" ht="28.5" customHeight="1" x14ac:dyDescent="0.25">
      <c r="A11" s="15" t="s">
        <v>23</v>
      </c>
      <c r="C11" s="85">
        <v>20563</v>
      </c>
      <c r="D11" s="98">
        <v>1014082</v>
      </c>
      <c r="E11" s="16">
        <v>15721</v>
      </c>
      <c r="F11" s="98">
        <v>1245736</v>
      </c>
      <c r="G11" s="16">
        <v>38263</v>
      </c>
      <c r="H11" s="98">
        <v>-1052089</v>
      </c>
      <c r="I11" s="138">
        <v>37</v>
      </c>
      <c r="J11" s="98">
        <v>-146618</v>
      </c>
      <c r="K11" s="85">
        <v>2950</v>
      </c>
      <c r="L11" s="98">
        <v>148441</v>
      </c>
      <c r="O11" s="99"/>
      <c r="S11" s="100"/>
    </row>
    <row r="12" spans="1:19" ht="28.5" customHeight="1" x14ac:dyDescent="0.25">
      <c r="A12" s="15" t="s">
        <v>24</v>
      </c>
      <c r="C12" s="85">
        <v>3050</v>
      </c>
      <c r="D12" s="101">
        <v>1849159</v>
      </c>
      <c r="E12" s="16">
        <v>6697</v>
      </c>
      <c r="F12" s="101">
        <v>3887906</v>
      </c>
      <c r="G12" s="16">
        <v>11403</v>
      </c>
      <c r="H12" s="101">
        <v>6748468</v>
      </c>
      <c r="I12" s="138">
        <v>18</v>
      </c>
      <c r="J12" s="101">
        <v>10035</v>
      </c>
      <c r="K12" s="85">
        <v>425</v>
      </c>
      <c r="L12" s="101">
        <v>264047</v>
      </c>
      <c r="O12" s="99"/>
      <c r="S12" s="100"/>
    </row>
    <row r="13" spans="1:19" ht="28.5" customHeight="1" x14ac:dyDescent="0.25">
      <c r="A13" s="15" t="s">
        <v>25</v>
      </c>
      <c r="C13" s="85">
        <v>3500</v>
      </c>
      <c r="D13" s="101">
        <v>8377367</v>
      </c>
      <c r="E13" s="16">
        <v>13249</v>
      </c>
      <c r="F13" s="101">
        <v>31703014</v>
      </c>
      <c r="G13" s="16">
        <v>23204</v>
      </c>
      <c r="H13" s="101">
        <v>56521292</v>
      </c>
      <c r="I13" s="138">
        <v>39</v>
      </c>
      <c r="J13" s="101">
        <v>115197</v>
      </c>
      <c r="K13" s="85">
        <v>472</v>
      </c>
      <c r="L13" s="101">
        <v>1081415</v>
      </c>
      <c r="O13" s="99"/>
      <c r="S13" s="100"/>
    </row>
    <row r="14" spans="1:19" ht="28.5" customHeight="1" x14ac:dyDescent="0.25">
      <c r="A14" s="15" t="s">
        <v>26</v>
      </c>
      <c r="C14" s="85">
        <v>668</v>
      </c>
      <c r="D14" s="101">
        <v>4596242</v>
      </c>
      <c r="E14" s="16">
        <v>3791</v>
      </c>
      <c r="F14" s="101">
        <v>26857770</v>
      </c>
      <c r="G14" s="16">
        <v>6855</v>
      </c>
      <c r="H14" s="101">
        <v>48647769</v>
      </c>
      <c r="I14" s="138">
        <v>22</v>
      </c>
      <c r="J14" s="101">
        <v>151031</v>
      </c>
      <c r="K14" s="85">
        <v>98</v>
      </c>
      <c r="L14" s="101">
        <v>733945</v>
      </c>
      <c r="O14" s="99"/>
      <c r="S14" s="100"/>
    </row>
    <row r="15" spans="1:19" ht="28.5" customHeight="1" x14ac:dyDescent="0.25">
      <c r="A15" s="15" t="s">
        <v>27</v>
      </c>
      <c r="C15" s="85">
        <v>269</v>
      </c>
      <c r="D15" s="101">
        <v>3760036</v>
      </c>
      <c r="E15" s="16">
        <v>4473</v>
      </c>
      <c r="F15" s="101">
        <v>90960936</v>
      </c>
      <c r="G15" s="16">
        <v>8003</v>
      </c>
      <c r="H15" s="101">
        <v>170223949</v>
      </c>
      <c r="I15" s="138">
        <v>89</v>
      </c>
      <c r="J15" s="101">
        <v>2057310</v>
      </c>
      <c r="K15" s="85">
        <v>83</v>
      </c>
      <c r="L15" s="101">
        <v>1794326</v>
      </c>
      <c r="O15" s="99"/>
      <c r="S15" s="100"/>
    </row>
    <row r="16" spans="1:19" ht="28.5" customHeight="1" x14ac:dyDescent="0.25">
      <c r="A16" s="15" t="s">
        <v>28</v>
      </c>
      <c r="C16" s="85" t="s">
        <v>129</v>
      </c>
      <c r="D16" s="122" t="s">
        <v>129</v>
      </c>
      <c r="E16" s="16">
        <v>722</v>
      </c>
      <c r="F16" s="101">
        <v>80095825</v>
      </c>
      <c r="G16" s="16">
        <v>2233</v>
      </c>
      <c r="H16" s="101">
        <v>281685056</v>
      </c>
      <c r="I16" s="85">
        <v>74</v>
      </c>
      <c r="J16" s="122">
        <v>10474008</v>
      </c>
      <c r="K16" s="85" t="s">
        <v>129</v>
      </c>
      <c r="L16" s="122" t="s">
        <v>129</v>
      </c>
      <c r="O16" s="99"/>
      <c r="S16" s="100"/>
    </row>
    <row r="17" spans="1:19" ht="28.5" customHeight="1" x14ac:dyDescent="0.25">
      <c r="A17" s="15" t="s">
        <v>29</v>
      </c>
      <c r="C17" s="85" t="s">
        <v>129</v>
      </c>
      <c r="D17" s="122" t="s">
        <v>129</v>
      </c>
      <c r="E17" s="85" t="s">
        <v>129</v>
      </c>
      <c r="F17" s="122" t="s">
        <v>129</v>
      </c>
      <c r="G17" s="16">
        <v>109</v>
      </c>
      <c r="H17" s="101">
        <v>73364260</v>
      </c>
      <c r="I17" s="85" t="s">
        <v>129</v>
      </c>
      <c r="J17" s="122" t="s">
        <v>129</v>
      </c>
      <c r="K17" s="85" t="s">
        <v>129</v>
      </c>
      <c r="L17" s="122" t="s">
        <v>129</v>
      </c>
      <c r="O17" s="99"/>
      <c r="S17" s="100"/>
    </row>
    <row r="18" spans="1:19" ht="28.5" customHeight="1" x14ac:dyDescent="0.25">
      <c r="A18" s="123" t="s">
        <v>130</v>
      </c>
      <c r="C18" s="85" t="s">
        <v>129</v>
      </c>
      <c r="D18" s="122" t="s">
        <v>129</v>
      </c>
      <c r="E18" s="85" t="s">
        <v>129</v>
      </c>
      <c r="F18" s="122" t="s">
        <v>129</v>
      </c>
      <c r="G18" s="16">
        <v>65</v>
      </c>
      <c r="H18" s="101">
        <v>178669197</v>
      </c>
      <c r="I18" s="85" t="s">
        <v>129</v>
      </c>
      <c r="J18" s="122" t="s">
        <v>129</v>
      </c>
      <c r="K18" s="85" t="s">
        <v>129</v>
      </c>
      <c r="L18" s="122" t="s">
        <v>129</v>
      </c>
      <c r="O18" s="99"/>
      <c r="S18" s="100"/>
    </row>
    <row r="19" spans="1:19" ht="15.75" x14ac:dyDescent="0.25">
      <c r="A19" s="15"/>
      <c r="C19" s="39"/>
      <c r="D19" s="65"/>
      <c r="E19" s="39"/>
      <c r="F19" s="65"/>
      <c r="G19" s="39"/>
      <c r="H19" s="5"/>
      <c r="I19" s="39"/>
      <c r="J19" s="5"/>
      <c r="K19" s="39"/>
      <c r="L19" s="124"/>
      <c r="O19" s="102"/>
      <c r="S19" s="103"/>
    </row>
    <row r="20" spans="1:19" ht="15.75" x14ac:dyDescent="0.25">
      <c r="A20" s="25" t="s">
        <v>18</v>
      </c>
      <c r="B20" s="36"/>
      <c r="C20" s="26">
        <f>'[2]23.Form Type'!$C10</f>
        <v>28058</v>
      </c>
      <c r="D20" s="105">
        <f>'[2]23.Form Type'!$F10</f>
        <v>20324896</v>
      </c>
      <c r="E20" s="26">
        <f>'[2]23.Form Type'!$C11</f>
        <v>44677</v>
      </c>
      <c r="F20" s="105">
        <f>'[2]23.Form Type'!$F11</f>
        <v>253937122</v>
      </c>
      <c r="G20" s="26">
        <f>'[2]23.Form Type'!$C12</f>
        <v>90135</v>
      </c>
      <c r="H20" s="105">
        <f>'[2]23.Form Type'!$F12</f>
        <v>814807902</v>
      </c>
      <c r="I20" s="26">
        <f>'[2]23.Form Type'!$C13</f>
        <v>296</v>
      </c>
      <c r="J20" s="105">
        <f>'[2]23.Form Type'!$F13</f>
        <v>33913170</v>
      </c>
      <c r="K20" s="26">
        <f>'[2]23.Form Type'!$C14</f>
        <v>4045</v>
      </c>
      <c r="L20" s="105">
        <f>'[2]23.Form Type'!F14</f>
        <v>6039783</v>
      </c>
      <c r="O20" s="99"/>
      <c r="S20" s="100"/>
    </row>
    <row r="21" spans="1:19" x14ac:dyDescent="0.2">
      <c r="E21" s="42"/>
      <c r="F21" s="42"/>
      <c r="G21" s="42"/>
      <c r="H21" s="42"/>
      <c r="I21" s="42"/>
      <c r="J21" s="42"/>
      <c r="K21" s="42"/>
      <c r="L21" s="42"/>
    </row>
    <row r="22" spans="1:19" ht="13.15" customHeight="1" x14ac:dyDescent="0.2">
      <c r="A22" s="2" t="s">
        <v>131</v>
      </c>
      <c r="B22" s="2"/>
      <c r="C22" s="2"/>
      <c r="D22" s="2"/>
      <c r="E22" s="2"/>
      <c r="F22" s="2"/>
      <c r="G22" s="2"/>
      <c r="H22" s="66"/>
      <c r="I22" s="2"/>
      <c r="J22" s="2"/>
      <c r="K22" s="2"/>
      <c r="L22" s="2"/>
    </row>
    <row r="26" spans="1:19" x14ac:dyDescent="0.2">
      <c r="A26" s="125"/>
    </row>
  </sheetData>
  <mergeCells count="17">
    <mergeCell ref="A9:B9"/>
    <mergeCell ref="A8:B8"/>
    <mergeCell ref="C8:D8"/>
    <mergeCell ref="E8:F8"/>
    <mergeCell ref="G8:H8"/>
    <mergeCell ref="I8:J8"/>
    <mergeCell ref="K8:L8"/>
    <mergeCell ref="A1:L1"/>
    <mergeCell ref="A2:L2"/>
    <mergeCell ref="A4:L4"/>
    <mergeCell ref="A5:L5"/>
    <mergeCell ref="A7:B7"/>
    <mergeCell ref="C7:D7"/>
    <mergeCell ref="E7:F7"/>
    <mergeCell ref="G7:H7"/>
    <mergeCell ref="I7:J7"/>
    <mergeCell ref="K7:L7"/>
  </mergeCells>
  <pageMargins left="0.7" right="0.7" top="0.75" bottom="0.75" header="0.3" footer="0.3"/>
  <pageSetup scale="62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383E-1A8F-4C18-B742-1B279FB119F8}">
  <dimension ref="A1:N43"/>
  <sheetViews>
    <sheetView showGridLines="0" zoomScaleNormal="100" workbookViewId="0">
      <selection sqref="A1:G1"/>
    </sheetView>
  </sheetViews>
  <sheetFormatPr defaultRowHeight="12.75" x14ac:dyDescent="0.2"/>
  <cols>
    <col min="1" max="1" width="28.85546875" customWidth="1"/>
    <col min="2" max="2" width="14.140625" customWidth="1"/>
    <col min="3" max="3" width="12.28515625" customWidth="1"/>
    <col min="4" max="4" width="3.42578125" customWidth="1"/>
    <col min="5" max="5" width="17.140625" customWidth="1"/>
    <col min="6" max="6" width="12.28515625" customWidth="1"/>
    <col min="7" max="7" width="3.42578125" customWidth="1"/>
    <col min="8" max="8" width="11.42578125" customWidth="1"/>
    <col min="9" max="9" width="9.7109375" style="126" bestFit="1" customWidth="1"/>
    <col min="257" max="257" width="28.85546875" customWidth="1"/>
    <col min="258" max="258" width="14.140625" customWidth="1"/>
    <col min="259" max="259" width="12.28515625" customWidth="1"/>
    <col min="260" max="260" width="3.42578125" customWidth="1"/>
    <col min="261" max="261" width="17.140625" customWidth="1"/>
    <col min="262" max="262" width="12.28515625" customWidth="1"/>
    <col min="263" max="263" width="3.42578125" customWidth="1"/>
    <col min="264" max="264" width="11.42578125" customWidth="1"/>
    <col min="265" max="265" width="9.7109375" bestFit="1" customWidth="1"/>
    <col min="513" max="513" width="28.85546875" customWidth="1"/>
    <col min="514" max="514" width="14.140625" customWidth="1"/>
    <col min="515" max="515" width="12.28515625" customWidth="1"/>
    <col min="516" max="516" width="3.42578125" customWidth="1"/>
    <col min="517" max="517" width="17.140625" customWidth="1"/>
    <col min="518" max="518" width="12.28515625" customWidth="1"/>
    <col min="519" max="519" width="3.42578125" customWidth="1"/>
    <col min="520" max="520" width="11.42578125" customWidth="1"/>
    <col min="521" max="521" width="9.7109375" bestFit="1" customWidth="1"/>
    <col min="769" max="769" width="28.85546875" customWidth="1"/>
    <col min="770" max="770" width="14.140625" customWidth="1"/>
    <col min="771" max="771" width="12.28515625" customWidth="1"/>
    <col min="772" max="772" width="3.42578125" customWidth="1"/>
    <col min="773" max="773" width="17.140625" customWidth="1"/>
    <col min="774" max="774" width="12.28515625" customWidth="1"/>
    <col min="775" max="775" width="3.42578125" customWidth="1"/>
    <col min="776" max="776" width="11.42578125" customWidth="1"/>
    <col min="777" max="777" width="9.7109375" bestFit="1" customWidth="1"/>
    <col min="1025" max="1025" width="28.85546875" customWidth="1"/>
    <col min="1026" max="1026" width="14.140625" customWidth="1"/>
    <col min="1027" max="1027" width="12.28515625" customWidth="1"/>
    <col min="1028" max="1028" width="3.42578125" customWidth="1"/>
    <col min="1029" max="1029" width="17.140625" customWidth="1"/>
    <col min="1030" max="1030" width="12.28515625" customWidth="1"/>
    <col min="1031" max="1031" width="3.42578125" customWidth="1"/>
    <col min="1032" max="1032" width="11.42578125" customWidth="1"/>
    <col min="1033" max="1033" width="9.7109375" bestFit="1" customWidth="1"/>
    <col min="1281" max="1281" width="28.85546875" customWidth="1"/>
    <col min="1282" max="1282" width="14.140625" customWidth="1"/>
    <col min="1283" max="1283" width="12.28515625" customWidth="1"/>
    <col min="1284" max="1284" width="3.42578125" customWidth="1"/>
    <col min="1285" max="1285" width="17.140625" customWidth="1"/>
    <col min="1286" max="1286" width="12.28515625" customWidth="1"/>
    <col min="1287" max="1287" width="3.42578125" customWidth="1"/>
    <col min="1288" max="1288" width="11.42578125" customWidth="1"/>
    <col min="1289" max="1289" width="9.7109375" bestFit="1" customWidth="1"/>
    <col min="1537" max="1537" width="28.85546875" customWidth="1"/>
    <col min="1538" max="1538" width="14.140625" customWidth="1"/>
    <col min="1539" max="1539" width="12.28515625" customWidth="1"/>
    <col min="1540" max="1540" width="3.42578125" customWidth="1"/>
    <col min="1541" max="1541" width="17.140625" customWidth="1"/>
    <col min="1542" max="1542" width="12.28515625" customWidth="1"/>
    <col min="1543" max="1543" width="3.42578125" customWidth="1"/>
    <col min="1544" max="1544" width="11.42578125" customWidth="1"/>
    <col min="1545" max="1545" width="9.7109375" bestFit="1" customWidth="1"/>
    <col min="1793" max="1793" width="28.85546875" customWidth="1"/>
    <col min="1794" max="1794" width="14.140625" customWidth="1"/>
    <col min="1795" max="1795" width="12.28515625" customWidth="1"/>
    <col min="1796" max="1796" width="3.42578125" customWidth="1"/>
    <col min="1797" max="1797" width="17.140625" customWidth="1"/>
    <col min="1798" max="1798" width="12.28515625" customWidth="1"/>
    <col min="1799" max="1799" width="3.42578125" customWidth="1"/>
    <col min="1800" max="1800" width="11.42578125" customWidth="1"/>
    <col min="1801" max="1801" width="9.7109375" bestFit="1" customWidth="1"/>
    <col min="2049" max="2049" width="28.85546875" customWidth="1"/>
    <col min="2050" max="2050" width="14.140625" customWidth="1"/>
    <col min="2051" max="2051" width="12.28515625" customWidth="1"/>
    <col min="2052" max="2052" width="3.42578125" customWidth="1"/>
    <col min="2053" max="2053" width="17.140625" customWidth="1"/>
    <col min="2054" max="2054" width="12.28515625" customWidth="1"/>
    <col min="2055" max="2055" width="3.42578125" customWidth="1"/>
    <col min="2056" max="2056" width="11.42578125" customWidth="1"/>
    <col min="2057" max="2057" width="9.7109375" bestFit="1" customWidth="1"/>
    <col min="2305" max="2305" width="28.85546875" customWidth="1"/>
    <col min="2306" max="2306" width="14.140625" customWidth="1"/>
    <col min="2307" max="2307" width="12.28515625" customWidth="1"/>
    <col min="2308" max="2308" width="3.42578125" customWidth="1"/>
    <col min="2309" max="2309" width="17.140625" customWidth="1"/>
    <col min="2310" max="2310" width="12.28515625" customWidth="1"/>
    <col min="2311" max="2311" width="3.42578125" customWidth="1"/>
    <col min="2312" max="2312" width="11.42578125" customWidth="1"/>
    <col min="2313" max="2313" width="9.7109375" bestFit="1" customWidth="1"/>
    <col min="2561" max="2561" width="28.85546875" customWidth="1"/>
    <col min="2562" max="2562" width="14.140625" customWidth="1"/>
    <col min="2563" max="2563" width="12.28515625" customWidth="1"/>
    <col min="2564" max="2564" width="3.42578125" customWidth="1"/>
    <col min="2565" max="2565" width="17.140625" customWidth="1"/>
    <col min="2566" max="2566" width="12.28515625" customWidth="1"/>
    <col min="2567" max="2567" width="3.42578125" customWidth="1"/>
    <col min="2568" max="2568" width="11.42578125" customWidth="1"/>
    <col min="2569" max="2569" width="9.7109375" bestFit="1" customWidth="1"/>
    <col min="2817" max="2817" width="28.85546875" customWidth="1"/>
    <col min="2818" max="2818" width="14.140625" customWidth="1"/>
    <col min="2819" max="2819" width="12.28515625" customWidth="1"/>
    <col min="2820" max="2820" width="3.42578125" customWidth="1"/>
    <col min="2821" max="2821" width="17.140625" customWidth="1"/>
    <col min="2822" max="2822" width="12.28515625" customWidth="1"/>
    <col min="2823" max="2823" width="3.42578125" customWidth="1"/>
    <col min="2824" max="2824" width="11.42578125" customWidth="1"/>
    <col min="2825" max="2825" width="9.7109375" bestFit="1" customWidth="1"/>
    <col min="3073" max="3073" width="28.85546875" customWidth="1"/>
    <col min="3074" max="3074" width="14.140625" customWidth="1"/>
    <col min="3075" max="3075" width="12.28515625" customWidth="1"/>
    <col min="3076" max="3076" width="3.42578125" customWidth="1"/>
    <col min="3077" max="3077" width="17.140625" customWidth="1"/>
    <col min="3078" max="3078" width="12.28515625" customWidth="1"/>
    <col min="3079" max="3079" width="3.42578125" customWidth="1"/>
    <col min="3080" max="3080" width="11.42578125" customWidth="1"/>
    <col min="3081" max="3081" width="9.7109375" bestFit="1" customWidth="1"/>
    <col min="3329" max="3329" width="28.85546875" customWidth="1"/>
    <col min="3330" max="3330" width="14.140625" customWidth="1"/>
    <col min="3331" max="3331" width="12.28515625" customWidth="1"/>
    <col min="3332" max="3332" width="3.42578125" customWidth="1"/>
    <col min="3333" max="3333" width="17.140625" customWidth="1"/>
    <col min="3334" max="3334" width="12.28515625" customWidth="1"/>
    <col min="3335" max="3335" width="3.42578125" customWidth="1"/>
    <col min="3336" max="3336" width="11.42578125" customWidth="1"/>
    <col min="3337" max="3337" width="9.7109375" bestFit="1" customWidth="1"/>
    <col min="3585" max="3585" width="28.85546875" customWidth="1"/>
    <col min="3586" max="3586" width="14.140625" customWidth="1"/>
    <col min="3587" max="3587" width="12.28515625" customWidth="1"/>
    <col min="3588" max="3588" width="3.42578125" customWidth="1"/>
    <col min="3589" max="3589" width="17.140625" customWidth="1"/>
    <col min="3590" max="3590" width="12.28515625" customWidth="1"/>
    <col min="3591" max="3591" width="3.42578125" customWidth="1"/>
    <col min="3592" max="3592" width="11.42578125" customWidth="1"/>
    <col min="3593" max="3593" width="9.7109375" bestFit="1" customWidth="1"/>
    <col min="3841" max="3841" width="28.85546875" customWidth="1"/>
    <col min="3842" max="3842" width="14.140625" customWidth="1"/>
    <col min="3843" max="3843" width="12.28515625" customWidth="1"/>
    <col min="3844" max="3844" width="3.42578125" customWidth="1"/>
    <col min="3845" max="3845" width="17.140625" customWidth="1"/>
    <col min="3846" max="3846" width="12.28515625" customWidth="1"/>
    <col min="3847" max="3847" width="3.42578125" customWidth="1"/>
    <col min="3848" max="3848" width="11.42578125" customWidth="1"/>
    <col min="3849" max="3849" width="9.7109375" bestFit="1" customWidth="1"/>
    <col min="4097" max="4097" width="28.85546875" customWidth="1"/>
    <col min="4098" max="4098" width="14.140625" customWidth="1"/>
    <col min="4099" max="4099" width="12.28515625" customWidth="1"/>
    <col min="4100" max="4100" width="3.42578125" customWidth="1"/>
    <col min="4101" max="4101" width="17.140625" customWidth="1"/>
    <col min="4102" max="4102" width="12.28515625" customWidth="1"/>
    <col min="4103" max="4103" width="3.42578125" customWidth="1"/>
    <col min="4104" max="4104" width="11.42578125" customWidth="1"/>
    <col min="4105" max="4105" width="9.7109375" bestFit="1" customWidth="1"/>
    <col min="4353" max="4353" width="28.85546875" customWidth="1"/>
    <col min="4354" max="4354" width="14.140625" customWidth="1"/>
    <col min="4355" max="4355" width="12.28515625" customWidth="1"/>
    <col min="4356" max="4356" width="3.42578125" customWidth="1"/>
    <col min="4357" max="4357" width="17.140625" customWidth="1"/>
    <col min="4358" max="4358" width="12.28515625" customWidth="1"/>
    <col min="4359" max="4359" width="3.42578125" customWidth="1"/>
    <col min="4360" max="4360" width="11.42578125" customWidth="1"/>
    <col min="4361" max="4361" width="9.7109375" bestFit="1" customWidth="1"/>
    <col min="4609" max="4609" width="28.85546875" customWidth="1"/>
    <col min="4610" max="4610" width="14.140625" customWidth="1"/>
    <col min="4611" max="4611" width="12.28515625" customWidth="1"/>
    <col min="4612" max="4612" width="3.42578125" customWidth="1"/>
    <col min="4613" max="4613" width="17.140625" customWidth="1"/>
    <col min="4614" max="4614" width="12.28515625" customWidth="1"/>
    <col min="4615" max="4615" width="3.42578125" customWidth="1"/>
    <col min="4616" max="4616" width="11.42578125" customWidth="1"/>
    <col min="4617" max="4617" width="9.7109375" bestFit="1" customWidth="1"/>
    <col min="4865" max="4865" width="28.85546875" customWidth="1"/>
    <col min="4866" max="4866" width="14.140625" customWidth="1"/>
    <col min="4867" max="4867" width="12.28515625" customWidth="1"/>
    <col min="4868" max="4868" width="3.42578125" customWidth="1"/>
    <col min="4869" max="4869" width="17.140625" customWidth="1"/>
    <col min="4870" max="4870" width="12.28515625" customWidth="1"/>
    <col min="4871" max="4871" width="3.42578125" customWidth="1"/>
    <col min="4872" max="4872" width="11.42578125" customWidth="1"/>
    <col min="4873" max="4873" width="9.7109375" bestFit="1" customWidth="1"/>
    <col min="5121" max="5121" width="28.85546875" customWidth="1"/>
    <col min="5122" max="5122" width="14.140625" customWidth="1"/>
    <col min="5123" max="5123" width="12.28515625" customWidth="1"/>
    <col min="5124" max="5124" width="3.42578125" customWidth="1"/>
    <col min="5125" max="5125" width="17.140625" customWidth="1"/>
    <col min="5126" max="5126" width="12.28515625" customWidth="1"/>
    <col min="5127" max="5127" width="3.42578125" customWidth="1"/>
    <col min="5128" max="5128" width="11.42578125" customWidth="1"/>
    <col min="5129" max="5129" width="9.7109375" bestFit="1" customWidth="1"/>
    <col min="5377" max="5377" width="28.85546875" customWidth="1"/>
    <col min="5378" max="5378" width="14.140625" customWidth="1"/>
    <col min="5379" max="5379" width="12.28515625" customWidth="1"/>
    <col min="5380" max="5380" width="3.42578125" customWidth="1"/>
    <col min="5381" max="5381" width="17.140625" customWidth="1"/>
    <col min="5382" max="5382" width="12.28515625" customWidth="1"/>
    <col min="5383" max="5383" width="3.42578125" customWidth="1"/>
    <col min="5384" max="5384" width="11.42578125" customWidth="1"/>
    <col min="5385" max="5385" width="9.7109375" bestFit="1" customWidth="1"/>
    <col min="5633" max="5633" width="28.85546875" customWidth="1"/>
    <col min="5634" max="5634" width="14.140625" customWidth="1"/>
    <col min="5635" max="5635" width="12.28515625" customWidth="1"/>
    <col min="5636" max="5636" width="3.42578125" customWidth="1"/>
    <col min="5637" max="5637" width="17.140625" customWidth="1"/>
    <col min="5638" max="5638" width="12.28515625" customWidth="1"/>
    <col min="5639" max="5639" width="3.42578125" customWidth="1"/>
    <col min="5640" max="5640" width="11.42578125" customWidth="1"/>
    <col min="5641" max="5641" width="9.7109375" bestFit="1" customWidth="1"/>
    <col min="5889" max="5889" width="28.85546875" customWidth="1"/>
    <col min="5890" max="5890" width="14.140625" customWidth="1"/>
    <col min="5891" max="5891" width="12.28515625" customWidth="1"/>
    <col min="5892" max="5892" width="3.42578125" customWidth="1"/>
    <col min="5893" max="5893" width="17.140625" customWidth="1"/>
    <col min="5894" max="5894" width="12.28515625" customWidth="1"/>
    <col min="5895" max="5895" width="3.42578125" customWidth="1"/>
    <col min="5896" max="5896" width="11.42578125" customWidth="1"/>
    <col min="5897" max="5897" width="9.7109375" bestFit="1" customWidth="1"/>
    <col min="6145" max="6145" width="28.85546875" customWidth="1"/>
    <col min="6146" max="6146" width="14.140625" customWidth="1"/>
    <col min="6147" max="6147" width="12.28515625" customWidth="1"/>
    <col min="6148" max="6148" width="3.42578125" customWidth="1"/>
    <col min="6149" max="6149" width="17.140625" customWidth="1"/>
    <col min="6150" max="6150" width="12.28515625" customWidth="1"/>
    <col min="6151" max="6151" width="3.42578125" customWidth="1"/>
    <col min="6152" max="6152" width="11.42578125" customWidth="1"/>
    <col min="6153" max="6153" width="9.7109375" bestFit="1" customWidth="1"/>
    <col min="6401" max="6401" width="28.85546875" customWidth="1"/>
    <col min="6402" max="6402" width="14.140625" customWidth="1"/>
    <col min="6403" max="6403" width="12.28515625" customWidth="1"/>
    <col min="6404" max="6404" width="3.42578125" customWidth="1"/>
    <col min="6405" max="6405" width="17.140625" customWidth="1"/>
    <col min="6406" max="6406" width="12.28515625" customWidth="1"/>
    <col min="6407" max="6407" width="3.42578125" customWidth="1"/>
    <col min="6408" max="6408" width="11.42578125" customWidth="1"/>
    <col min="6409" max="6409" width="9.7109375" bestFit="1" customWidth="1"/>
    <col min="6657" max="6657" width="28.85546875" customWidth="1"/>
    <col min="6658" max="6658" width="14.140625" customWidth="1"/>
    <col min="6659" max="6659" width="12.28515625" customWidth="1"/>
    <col min="6660" max="6660" width="3.42578125" customWidth="1"/>
    <col min="6661" max="6661" width="17.140625" customWidth="1"/>
    <col min="6662" max="6662" width="12.28515625" customWidth="1"/>
    <col min="6663" max="6663" width="3.42578125" customWidth="1"/>
    <col min="6664" max="6664" width="11.42578125" customWidth="1"/>
    <col min="6665" max="6665" width="9.7109375" bestFit="1" customWidth="1"/>
    <col min="6913" max="6913" width="28.85546875" customWidth="1"/>
    <col min="6914" max="6914" width="14.140625" customWidth="1"/>
    <col min="6915" max="6915" width="12.28515625" customWidth="1"/>
    <col min="6916" max="6916" width="3.42578125" customWidth="1"/>
    <col min="6917" max="6917" width="17.140625" customWidth="1"/>
    <col min="6918" max="6918" width="12.28515625" customWidth="1"/>
    <col min="6919" max="6919" width="3.42578125" customWidth="1"/>
    <col min="6920" max="6920" width="11.42578125" customWidth="1"/>
    <col min="6921" max="6921" width="9.7109375" bestFit="1" customWidth="1"/>
    <col min="7169" max="7169" width="28.85546875" customWidth="1"/>
    <col min="7170" max="7170" width="14.140625" customWidth="1"/>
    <col min="7171" max="7171" width="12.28515625" customWidth="1"/>
    <col min="7172" max="7172" width="3.42578125" customWidth="1"/>
    <col min="7173" max="7173" width="17.140625" customWidth="1"/>
    <col min="7174" max="7174" width="12.28515625" customWidth="1"/>
    <col min="7175" max="7175" width="3.42578125" customWidth="1"/>
    <col min="7176" max="7176" width="11.42578125" customWidth="1"/>
    <col min="7177" max="7177" width="9.7109375" bestFit="1" customWidth="1"/>
    <col min="7425" max="7425" width="28.85546875" customWidth="1"/>
    <col min="7426" max="7426" width="14.140625" customWidth="1"/>
    <col min="7427" max="7427" width="12.28515625" customWidth="1"/>
    <col min="7428" max="7428" width="3.42578125" customWidth="1"/>
    <col min="7429" max="7429" width="17.140625" customWidth="1"/>
    <col min="7430" max="7430" width="12.28515625" customWidth="1"/>
    <col min="7431" max="7431" width="3.42578125" customWidth="1"/>
    <col min="7432" max="7432" width="11.42578125" customWidth="1"/>
    <col min="7433" max="7433" width="9.7109375" bestFit="1" customWidth="1"/>
    <col min="7681" max="7681" width="28.85546875" customWidth="1"/>
    <col min="7682" max="7682" width="14.140625" customWidth="1"/>
    <col min="7683" max="7683" width="12.28515625" customWidth="1"/>
    <col min="7684" max="7684" width="3.42578125" customWidth="1"/>
    <col min="7685" max="7685" width="17.140625" customWidth="1"/>
    <col min="7686" max="7686" width="12.28515625" customWidth="1"/>
    <col min="7687" max="7687" width="3.42578125" customWidth="1"/>
    <col min="7688" max="7688" width="11.42578125" customWidth="1"/>
    <col min="7689" max="7689" width="9.7109375" bestFit="1" customWidth="1"/>
    <col min="7937" max="7937" width="28.85546875" customWidth="1"/>
    <col min="7938" max="7938" width="14.140625" customWidth="1"/>
    <col min="7939" max="7939" width="12.28515625" customWidth="1"/>
    <col min="7940" max="7940" width="3.42578125" customWidth="1"/>
    <col min="7941" max="7941" width="17.140625" customWidth="1"/>
    <col min="7942" max="7942" width="12.28515625" customWidth="1"/>
    <col min="7943" max="7943" width="3.42578125" customWidth="1"/>
    <col min="7944" max="7944" width="11.42578125" customWidth="1"/>
    <col min="7945" max="7945" width="9.7109375" bestFit="1" customWidth="1"/>
    <col min="8193" max="8193" width="28.85546875" customWidth="1"/>
    <col min="8194" max="8194" width="14.140625" customWidth="1"/>
    <col min="8195" max="8195" width="12.28515625" customWidth="1"/>
    <col min="8196" max="8196" width="3.42578125" customWidth="1"/>
    <col min="8197" max="8197" width="17.140625" customWidth="1"/>
    <col min="8198" max="8198" width="12.28515625" customWidth="1"/>
    <col min="8199" max="8199" width="3.42578125" customWidth="1"/>
    <col min="8200" max="8200" width="11.42578125" customWidth="1"/>
    <col min="8201" max="8201" width="9.7109375" bestFit="1" customWidth="1"/>
    <col min="8449" max="8449" width="28.85546875" customWidth="1"/>
    <col min="8450" max="8450" width="14.140625" customWidth="1"/>
    <col min="8451" max="8451" width="12.28515625" customWidth="1"/>
    <col min="8452" max="8452" width="3.42578125" customWidth="1"/>
    <col min="8453" max="8453" width="17.140625" customWidth="1"/>
    <col min="8454" max="8454" width="12.28515625" customWidth="1"/>
    <col min="8455" max="8455" width="3.42578125" customWidth="1"/>
    <col min="8456" max="8456" width="11.42578125" customWidth="1"/>
    <col min="8457" max="8457" width="9.7109375" bestFit="1" customWidth="1"/>
    <col min="8705" max="8705" width="28.85546875" customWidth="1"/>
    <col min="8706" max="8706" width="14.140625" customWidth="1"/>
    <col min="8707" max="8707" width="12.28515625" customWidth="1"/>
    <col min="8708" max="8708" width="3.42578125" customWidth="1"/>
    <col min="8709" max="8709" width="17.140625" customWidth="1"/>
    <col min="8710" max="8710" width="12.28515625" customWidth="1"/>
    <col min="8711" max="8711" width="3.42578125" customWidth="1"/>
    <col min="8712" max="8712" width="11.42578125" customWidth="1"/>
    <col min="8713" max="8713" width="9.7109375" bestFit="1" customWidth="1"/>
    <col min="8961" max="8961" width="28.85546875" customWidth="1"/>
    <col min="8962" max="8962" width="14.140625" customWidth="1"/>
    <col min="8963" max="8963" width="12.28515625" customWidth="1"/>
    <col min="8964" max="8964" width="3.42578125" customWidth="1"/>
    <col min="8965" max="8965" width="17.140625" customWidth="1"/>
    <col min="8966" max="8966" width="12.28515625" customWidth="1"/>
    <col min="8967" max="8967" width="3.42578125" customWidth="1"/>
    <col min="8968" max="8968" width="11.42578125" customWidth="1"/>
    <col min="8969" max="8969" width="9.7109375" bestFit="1" customWidth="1"/>
    <col min="9217" max="9217" width="28.85546875" customWidth="1"/>
    <col min="9218" max="9218" width="14.140625" customWidth="1"/>
    <col min="9219" max="9219" width="12.28515625" customWidth="1"/>
    <col min="9220" max="9220" width="3.42578125" customWidth="1"/>
    <col min="9221" max="9221" width="17.140625" customWidth="1"/>
    <col min="9222" max="9222" width="12.28515625" customWidth="1"/>
    <col min="9223" max="9223" width="3.42578125" customWidth="1"/>
    <col min="9224" max="9224" width="11.42578125" customWidth="1"/>
    <col min="9225" max="9225" width="9.7109375" bestFit="1" customWidth="1"/>
    <col min="9473" max="9473" width="28.85546875" customWidth="1"/>
    <col min="9474" max="9474" width="14.140625" customWidth="1"/>
    <col min="9475" max="9475" width="12.28515625" customWidth="1"/>
    <col min="9476" max="9476" width="3.42578125" customWidth="1"/>
    <col min="9477" max="9477" width="17.140625" customWidth="1"/>
    <col min="9478" max="9478" width="12.28515625" customWidth="1"/>
    <col min="9479" max="9479" width="3.42578125" customWidth="1"/>
    <col min="9480" max="9480" width="11.42578125" customWidth="1"/>
    <col min="9481" max="9481" width="9.7109375" bestFit="1" customWidth="1"/>
    <col min="9729" max="9729" width="28.85546875" customWidth="1"/>
    <col min="9730" max="9730" width="14.140625" customWidth="1"/>
    <col min="9731" max="9731" width="12.28515625" customWidth="1"/>
    <col min="9732" max="9732" width="3.42578125" customWidth="1"/>
    <col min="9733" max="9733" width="17.140625" customWidth="1"/>
    <col min="9734" max="9734" width="12.28515625" customWidth="1"/>
    <col min="9735" max="9735" width="3.42578125" customWidth="1"/>
    <col min="9736" max="9736" width="11.42578125" customWidth="1"/>
    <col min="9737" max="9737" width="9.7109375" bestFit="1" customWidth="1"/>
    <col min="9985" max="9985" width="28.85546875" customWidth="1"/>
    <col min="9986" max="9986" width="14.140625" customWidth="1"/>
    <col min="9987" max="9987" width="12.28515625" customWidth="1"/>
    <col min="9988" max="9988" width="3.42578125" customWidth="1"/>
    <col min="9989" max="9989" width="17.140625" customWidth="1"/>
    <col min="9990" max="9990" width="12.28515625" customWidth="1"/>
    <col min="9991" max="9991" width="3.42578125" customWidth="1"/>
    <col min="9992" max="9992" width="11.42578125" customWidth="1"/>
    <col min="9993" max="9993" width="9.7109375" bestFit="1" customWidth="1"/>
    <col min="10241" max="10241" width="28.85546875" customWidth="1"/>
    <col min="10242" max="10242" width="14.140625" customWidth="1"/>
    <col min="10243" max="10243" width="12.28515625" customWidth="1"/>
    <col min="10244" max="10244" width="3.42578125" customWidth="1"/>
    <col min="10245" max="10245" width="17.140625" customWidth="1"/>
    <col min="10246" max="10246" width="12.28515625" customWidth="1"/>
    <col min="10247" max="10247" width="3.42578125" customWidth="1"/>
    <col min="10248" max="10248" width="11.42578125" customWidth="1"/>
    <col min="10249" max="10249" width="9.7109375" bestFit="1" customWidth="1"/>
    <col min="10497" max="10497" width="28.85546875" customWidth="1"/>
    <col min="10498" max="10498" width="14.140625" customWidth="1"/>
    <col min="10499" max="10499" width="12.28515625" customWidth="1"/>
    <col min="10500" max="10500" width="3.42578125" customWidth="1"/>
    <col min="10501" max="10501" width="17.140625" customWidth="1"/>
    <col min="10502" max="10502" width="12.28515625" customWidth="1"/>
    <col min="10503" max="10503" width="3.42578125" customWidth="1"/>
    <col min="10504" max="10504" width="11.42578125" customWidth="1"/>
    <col min="10505" max="10505" width="9.7109375" bestFit="1" customWidth="1"/>
    <col min="10753" max="10753" width="28.85546875" customWidth="1"/>
    <col min="10754" max="10754" width="14.140625" customWidth="1"/>
    <col min="10755" max="10755" width="12.28515625" customWidth="1"/>
    <col min="10756" max="10756" width="3.42578125" customWidth="1"/>
    <col min="10757" max="10757" width="17.140625" customWidth="1"/>
    <col min="10758" max="10758" width="12.28515625" customWidth="1"/>
    <col min="10759" max="10759" width="3.42578125" customWidth="1"/>
    <col min="10760" max="10760" width="11.42578125" customWidth="1"/>
    <col min="10761" max="10761" width="9.7109375" bestFit="1" customWidth="1"/>
    <col min="11009" max="11009" width="28.85546875" customWidth="1"/>
    <col min="11010" max="11010" width="14.140625" customWidth="1"/>
    <col min="11011" max="11011" width="12.28515625" customWidth="1"/>
    <col min="11012" max="11012" width="3.42578125" customWidth="1"/>
    <col min="11013" max="11013" width="17.140625" customWidth="1"/>
    <col min="11014" max="11014" width="12.28515625" customWidth="1"/>
    <col min="11015" max="11015" width="3.42578125" customWidth="1"/>
    <col min="11016" max="11016" width="11.42578125" customWidth="1"/>
    <col min="11017" max="11017" width="9.7109375" bestFit="1" customWidth="1"/>
    <col min="11265" max="11265" width="28.85546875" customWidth="1"/>
    <col min="11266" max="11266" width="14.140625" customWidth="1"/>
    <col min="11267" max="11267" width="12.28515625" customWidth="1"/>
    <col min="11268" max="11268" width="3.42578125" customWidth="1"/>
    <col min="11269" max="11269" width="17.140625" customWidth="1"/>
    <col min="11270" max="11270" width="12.28515625" customWidth="1"/>
    <col min="11271" max="11271" width="3.42578125" customWidth="1"/>
    <col min="11272" max="11272" width="11.42578125" customWidth="1"/>
    <col min="11273" max="11273" width="9.7109375" bestFit="1" customWidth="1"/>
    <col min="11521" max="11521" width="28.85546875" customWidth="1"/>
    <col min="11522" max="11522" width="14.140625" customWidth="1"/>
    <col min="11523" max="11523" width="12.28515625" customWidth="1"/>
    <col min="11524" max="11524" width="3.42578125" customWidth="1"/>
    <col min="11525" max="11525" width="17.140625" customWidth="1"/>
    <col min="11526" max="11526" width="12.28515625" customWidth="1"/>
    <col min="11527" max="11527" width="3.42578125" customWidth="1"/>
    <col min="11528" max="11528" width="11.42578125" customWidth="1"/>
    <col min="11529" max="11529" width="9.7109375" bestFit="1" customWidth="1"/>
    <col min="11777" max="11777" width="28.85546875" customWidth="1"/>
    <col min="11778" max="11778" width="14.140625" customWidth="1"/>
    <col min="11779" max="11779" width="12.28515625" customWidth="1"/>
    <col min="11780" max="11780" width="3.42578125" customWidth="1"/>
    <col min="11781" max="11781" width="17.140625" customWidth="1"/>
    <col min="11782" max="11782" width="12.28515625" customWidth="1"/>
    <col min="11783" max="11783" width="3.42578125" customWidth="1"/>
    <col min="11784" max="11784" width="11.42578125" customWidth="1"/>
    <col min="11785" max="11785" width="9.7109375" bestFit="1" customWidth="1"/>
    <col min="12033" max="12033" width="28.85546875" customWidth="1"/>
    <col min="12034" max="12034" width="14.140625" customWidth="1"/>
    <col min="12035" max="12035" width="12.28515625" customWidth="1"/>
    <col min="12036" max="12036" width="3.42578125" customWidth="1"/>
    <col min="12037" max="12037" width="17.140625" customWidth="1"/>
    <col min="12038" max="12038" width="12.28515625" customWidth="1"/>
    <col min="12039" max="12039" width="3.42578125" customWidth="1"/>
    <col min="12040" max="12040" width="11.42578125" customWidth="1"/>
    <col min="12041" max="12041" width="9.7109375" bestFit="1" customWidth="1"/>
    <col min="12289" max="12289" width="28.85546875" customWidth="1"/>
    <col min="12290" max="12290" width="14.140625" customWidth="1"/>
    <col min="12291" max="12291" width="12.28515625" customWidth="1"/>
    <col min="12292" max="12292" width="3.42578125" customWidth="1"/>
    <col min="12293" max="12293" width="17.140625" customWidth="1"/>
    <col min="12294" max="12294" width="12.28515625" customWidth="1"/>
    <col min="12295" max="12295" width="3.42578125" customWidth="1"/>
    <col min="12296" max="12296" width="11.42578125" customWidth="1"/>
    <col min="12297" max="12297" width="9.7109375" bestFit="1" customWidth="1"/>
    <col min="12545" max="12545" width="28.85546875" customWidth="1"/>
    <col min="12546" max="12546" width="14.140625" customWidth="1"/>
    <col min="12547" max="12547" width="12.28515625" customWidth="1"/>
    <col min="12548" max="12548" width="3.42578125" customWidth="1"/>
    <col min="12549" max="12549" width="17.140625" customWidth="1"/>
    <col min="12550" max="12550" width="12.28515625" customWidth="1"/>
    <col min="12551" max="12551" width="3.42578125" customWidth="1"/>
    <col min="12552" max="12552" width="11.42578125" customWidth="1"/>
    <col min="12553" max="12553" width="9.7109375" bestFit="1" customWidth="1"/>
    <col min="12801" max="12801" width="28.85546875" customWidth="1"/>
    <col min="12802" max="12802" width="14.140625" customWidth="1"/>
    <col min="12803" max="12803" width="12.28515625" customWidth="1"/>
    <col min="12804" max="12804" width="3.42578125" customWidth="1"/>
    <col min="12805" max="12805" width="17.140625" customWidth="1"/>
    <col min="12806" max="12806" width="12.28515625" customWidth="1"/>
    <col min="12807" max="12807" width="3.42578125" customWidth="1"/>
    <col min="12808" max="12808" width="11.42578125" customWidth="1"/>
    <col min="12809" max="12809" width="9.7109375" bestFit="1" customWidth="1"/>
    <col min="13057" max="13057" width="28.85546875" customWidth="1"/>
    <col min="13058" max="13058" width="14.140625" customWidth="1"/>
    <col min="13059" max="13059" width="12.28515625" customWidth="1"/>
    <col min="13060" max="13060" width="3.42578125" customWidth="1"/>
    <col min="13061" max="13061" width="17.140625" customWidth="1"/>
    <col min="13062" max="13062" width="12.28515625" customWidth="1"/>
    <col min="13063" max="13063" width="3.42578125" customWidth="1"/>
    <col min="13064" max="13064" width="11.42578125" customWidth="1"/>
    <col min="13065" max="13065" width="9.7109375" bestFit="1" customWidth="1"/>
    <col min="13313" max="13313" width="28.85546875" customWidth="1"/>
    <col min="13314" max="13314" width="14.140625" customWidth="1"/>
    <col min="13315" max="13315" width="12.28515625" customWidth="1"/>
    <col min="13316" max="13316" width="3.42578125" customWidth="1"/>
    <col min="13317" max="13317" width="17.140625" customWidth="1"/>
    <col min="13318" max="13318" width="12.28515625" customWidth="1"/>
    <col min="13319" max="13319" width="3.42578125" customWidth="1"/>
    <col min="13320" max="13320" width="11.42578125" customWidth="1"/>
    <col min="13321" max="13321" width="9.7109375" bestFit="1" customWidth="1"/>
    <col min="13569" max="13569" width="28.85546875" customWidth="1"/>
    <col min="13570" max="13570" width="14.140625" customWidth="1"/>
    <col min="13571" max="13571" width="12.28515625" customWidth="1"/>
    <col min="13572" max="13572" width="3.42578125" customWidth="1"/>
    <col min="13573" max="13573" width="17.140625" customWidth="1"/>
    <col min="13574" max="13574" width="12.28515625" customWidth="1"/>
    <col min="13575" max="13575" width="3.42578125" customWidth="1"/>
    <col min="13576" max="13576" width="11.42578125" customWidth="1"/>
    <col min="13577" max="13577" width="9.7109375" bestFit="1" customWidth="1"/>
    <col min="13825" max="13825" width="28.85546875" customWidth="1"/>
    <col min="13826" max="13826" width="14.140625" customWidth="1"/>
    <col min="13827" max="13827" width="12.28515625" customWidth="1"/>
    <col min="13828" max="13828" width="3.42578125" customWidth="1"/>
    <col min="13829" max="13829" width="17.140625" customWidth="1"/>
    <col min="13830" max="13830" width="12.28515625" customWidth="1"/>
    <col min="13831" max="13831" width="3.42578125" customWidth="1"/>
    <col min="13832" max="13832" width="11.42578125" customWidth="1"/>
    <col min="13833" max="13833" width="9.7109375" bestFit="1" customWidth="1"/>
    <col min="14081" max="14081" width="28.85546875" customWidth="1"/>
    <col min="14082" max="14082" width="14.140625" customWidth="1"/>
    <col min="14083" max="14083" width="12.28515625" customWidth="1"/>
    <col min="14084" max="14084" width="3.42578125" customWidth="1"/>
    <col min="14085" max="14085" width="17.140625" customWidth="1"/>
    <col min="14086" max="14086" width="12.28515625" customWidth="1"/>
    <col min="14087" max="14087" width="3.42578125" customWidth="1"/>
    <col min="14088" max="14088" width="11.42578125" customWidth="1"/>
    <col min="14089" max="14089" width="9.7109375" bestFit="1" customWidth="1"/>
    <col min="14337" max="14337" width="28.85546875" customWidth="1"/>
    <col min="14338" max="14338" width="14.140625" customWidth="1"/>
    <col min="14339" max="14339" width="12.28515625" customWidth="1"/>
    <col min="14340" max="14340" width="3.42578125" customWidth="1"/>
    <col min="14341" max="14341" width="17.140625" customWidth="1"/>
    <col min="14342" max="14342" width="12.28515625" customWidth="1"/>
    <col min="14343" max="14343" width="3.42578125" customWidth="1"/>
    <col min="14344" max="14344" width="11.42578125" customWidth="1"/>
    <col min="14345" max="14345" width="9.7109375" bestFit="1" customWidth="1"/>
    <col min="14593" max="14593" width="28.85546875" customWidth="1"/>
    <col min="14594" max="14594" width="14.140625" customWidth="1"/>
    <col min="14595" max="14595" width="12.28515625" customWidth="1"/>
    <col min="14596" max="14596" width="3.42578125" customWidth="1"/>
    <col min="14597" max="14597" width="17.140625" customWidth="1"/>
    <col min="14598" max="14598" width="12.28515625" customWidth="1"/>
    <col min="14599" max="14599" width="3.42578125" customWidth="1"/>
    <col min="14600" max="14600" width="11.42578125" customWidth="1"/>
    <col min="14601" max="14601" width="9.7109375" bestFit="1" customWidth="1"/>
    <col min="14849" max="14849" width="28.85546875" customWidth="1"/>
    <col min="14850" max="14850" width="14.140625" customWidth="1"/>
    <col min="14851" max="14851" width="12.28515625" customWidth="1"/>
    <col min="14852" max="14852" width="3.42578125" customWidth="1"/>
    <col min="14853" max="14853" width="17.140625" customWidth="1"/>
    <col min="14854" max="14854" width="12.28515625" customWidth="1"/>
    <col min="14855" max="14855" width="3.42578125" customWidth="1"/>
    <col min="14856" max="14856" width="11.42578125" customWidth="1"/>
    <col min="14857" max="14857" width="9.7109375" bestFit="1" customWidth="1"/>
    <col min="15105" max="15105" width="28.85546875" customWidth="1"/>
    <col min="15106" max="15106" width="14.140625" customWidth="1"/>
    <col min="15107" max="15107" width="12.28515625" customWidth="1"/>
    <col min="15108" max="15108" width="3.42578125" customWidth="1"/>
    <col min="15109" max="15109" width="17.140625" customWidth="1"/>
    <col min="15110" max="15110" width="12.28515625" customWidth="1"/>
    <col min="15111" max="15111" width="3.42578125" customWidth="1"/>
    <col min="15112" max="15112" width="11.42578125" customWidth="1"/>
    <col min="15113" max="15113" width="9.7109375" bestFit="1" customWidth="1"/>
    <col min="15361" max="15361" width="28.85546875" customWidth="1"/>
    <col min="15362" max="15362" width="14.140625" customWidth="1"/>
    <col min="15363" max="15363" width="12.28515625" customWidth="1"/>
    <col min="15364" max="15364" width="3.42578125" customWidth="1"/>
    <col min="15365" max="15365" width="17.140625" customWidth="1"/>
    <col min="15366" max="15366" width="12.28515625" customWidth="1"/>
    <col min="15367" max="15367" width="3.42578125" customWidth="1"/>
    <col min="15368" max="15368" width="11.42578125" customWidth="1"/>
    <col min="15369" max="15369" width="9.7109375" bestFit="1" customWidth="1"/>
    <col min="15617" max="15617" width="28.85546875" customWidth="1"/>
    <col min="15618" max="15618" width="14.140625" customWidth="1"/>
    <col min="15619" max="15619" width="12.28515625" customWidth="1"/>
    <col min="15620" max="15620" width="3.42578125" customWidth="1"/>
    <col min="15621" max="15621" width="17.140625" customWidth="1"/>
    <col min="15622" max="15622" width="12.28515625" customWidth="1"/>
    <col min="15623" max="15623" width="3.42578125" customWidth="1"/>
    <col min="15624" max="15624" width="11.42578125" customWidth="1"/>
    <col min="15625" max="15625" width="9.7109375" bestFit="1" customWidth="1"/>
    <col min="15873" max="15873" width="28.85546875" customWidth="1"/>
    <col min="15874" max="15874" width="14.140625" customWidth="1"/>
    <col min="15875" max="15875" width="12.28515625" customWidth="1"/>
    <col min="15876" max="15876" width="3.42578125" customWidth="1"/>
    <col min="15877" max="15877" width="17.140625" customWidth="1"/>
    <col min="15878" max="15878" width="12.28515625" customWidth="1"/>
    <col min="15879" max="15879" width="3.42578125" customWidth="1"/>
    <col min="15880" max="15880" width="11.42578125" customWidth="1"/>
    <col min="15881" max="15881" width="9.7109375" bestFit="1" customWidth="1"/>
    <col min="16129" max="16129" width="28.85546875" customWidth="1"/>
    <col min="16130" max="16130" width="14.140625" customWidth="1"/>
    <col min="16131" max="16131" width="12.28515625" customWidth="1"/>
    <col min="16132" max="16132" width="3.42578125" customWidth="1"/>
    <col min="16133" max="16133" width="17.140625" customWidth="1"/>
    <col min="16134" max="16134" width="12.28515625" customWidth="1"/>
    <col min="16135" max="16135" width="3.42578125" customWidth="1"/>
    <col min="16136" max="16136" width="11.42578125" customWidth="1"/>
    <col min="16137" max="16137" width="9.7109375" bestFit="1" customWidth="1"/>
  </cols>
  <sheetData>
    <row r="1" spans="1:14" ht="20.25" x14ac:dyDescent="0.3">
      <c r="A1" s="1" t="s">
        <v>156</v>
      </c>
      <c r="B1" s="1"/>
      <c r="C1" s="1"/>
      <c r="D1" s="1"/>
      <c r="E1" s="1"/>
      <c r="F1" s="1"/>
      <c r="G1" s="1"/>
      <c r="H1" s="81"/>
    </row>
    <row r="2" spans="1:14" ht="20.25" x14ac:dyDescent="0.3">
      <c r="A2" s="1" t="s">
        <v>1</v>
      </c>
      <c r="B2" s="1"/>
      <c r="C2" s="1"/>
      <c r="D2" s="1"/>
      <c r="E2" s="1"/>
      <c r="F2" s="1"/>
      <c r="G2" s="1"/>
      <c r="H2" s="81"/>
    </row>
    <row r="3" spans="1:14" ht="20.25" x14ac:dyDescent="0.3">
      <c r="A3" s="81"/>
      <c r="B3" s="81"/>
      <c r="C3" s="81"/>
      <c r="D3" s="81"/>
      <c r="E3" s="81"/>
      <c r="F3" s="81"/>
      <c r="G3" s="81"/>
      <c r="H3" s="81"/>
    </row>
    <row r="4" spans="1:14" ht="18" x14ac:dyDescent="0.25">
      <c r="A4" s="3" t="s">
        <v>178</v>
      </c>
      <c r="B4" s="3"/>
      <c r="C4" s="3"/>
      <c r="D4" s="3"/>
      <c r="E4" s="3"/>
      <c r="F4" s="3"/>
      <c r="G4" s="3"/>
    </row>
    <row r="5" spans="1:14" ht="18" x14ac:dyDescent="0.25">
      <c r="A5" s="3" t="s">
        <v>133</v>
      </c>
      <c r="B5" s="3"/>
      <c r="C5" s="3"/>
      <c r="D5" s="3"/>
      <c r="E5" s="3"/>
      <c r="F5" s="3"/>
      <c r="G5" s="3"/>
    </row>
    <row r="6" spans="1:14" ht="15" x14ac:dyDescent="0.2">
      <c r="A6" s="4" t="s">
        <v>4</v>
      </c>
      <c r="B6" s="4"/>
      <c r="C6" s="4"/>
      <c r="D6" s="4"/>
      <c r="E6" s="4"/>
      <c r="F6" s="4"/>
      <c r="G6" s="4"/>
    </row>
    <row r="8" spans="1:14" ht="15.75" x14ac:dyDescent="0.25">
      <c r="A8" s="31" t="s">
        <v>134</v>
      </c>
      <c r="B8" s="34"/>
      <c r="C8" s="7" t="s">
        <v>5</v>
      </c>
      <c r="D8" s="82"/>
      <c r="E8" s="34"/>
      <c r="F8" s="7" t="s">
        <v>5</v>
      </c>
      <c r="G8" s="35"/>
    </row>
    <row r="9" spans="1:14" ht="15.75" x14ac:dyDescent="0.25">
      <c r="A9" s="10" t="s">
        <v>6</v>
      </c>
      <c r="B9" s="11" t="s">
        <v>7</v>
      </c>
      <c r="C9" s="12" t="s">
        <v>8</v>
      </c>
      <c r="D9" s="57"/>
      <c r="E9" s="11" t="s">
        <v>9</v>
      </c>
      <c r="F9" s="12" t="s">
        <v>8</v>
      </c>
      <c r="G9" s="38"/>
    </row>
    <row r="10" spans="1:14" x14ac:dyDescent="0.2">
      <c r="A10" s="32"/>
      <c r="B10" s="127"/>
      <c r="E10" s="78"/>
      <c r="G10" s="77"/>
    </row>
    <row r="11" spans="1:14" ht="15.75" x14ac:dyDescent="0.25">
      <c r="A11" s="15" t="s">
        <v>135</v>
      </c>
      <c r="B11" s="128">
        <f>SUM(B12:B19)</f>
        <v>22938</v>
      </c>
      <c r="C11" s="129">
        <f>(B11/B$41)*100</f>
        <v>13.71799702172704</v>
      </c>
      <c r="D11" s="47" t="s">
        <v>11</v>
      </c>
      <c r="E11" s="48">
        <f>SUM(E12:E19)</f>
        <v>419073766</v>
      </c>
      <c r="F11" s="23">
        <f>(E11/E$41)*100</f>
        <v>37.118270676523309</v>
      </c>
      <c r="G11" s="49" t="s">
        <v>11</v>
      </c>
    </row>
    <row r="12" spans="1:14" ht="15" x14ac:dyDescent="0.2">
      <c r="A12" s="39" t="s">
        <v>10</v>
      </c>
      <c r="B12" s="85">
        <v>770</v>
      </c>
      <c r="C12" s="107">
        <f>(B12/B$41)*100</f>
        <v>0.46049601999868428</v>
      </c>
      <c r="D12" s="5"/>
      <c r="E12" s="20">
        <v>32518309</v>
      </c>
      <c r="F12" s="17">
        <f>(E12/E$41)*100</f>
        <v>2.8802170246200141</v>
      </c>
      <c r="G12" s="19"/>
      <c r="H12" s="42"/>
      <c r="I12" s="130"/>
      <c r="J12" s="42"/>
      <c r="K12" s="126"/>
      <c r="L12" s="42"/>
      <c r="M12" s="42"/>
      <c r="N12" s="42"/>
    </row>
    <row r="13" spans="1:14" ht="15" x14ac:dyDescent="0.2">
      <c r="A13" s="39" t="s">
        <v>12</v>
      </c>
      <c r="B13" s="85">
        <v>1035</v>
      </c>
      <c r="C13" s="107">
        <f t="shared" ref="C13:C19" si="0">(B13/B$41)*100</f>
        <v>0.6189784164917379</v>
      </c>
      <c r="D13" s="5"/>
      <c r="E13" s="20">
        <v>26546308</v>
      </c>
      <c r="F13" s="17">
        <f t="shared" ref="F13:F19" si="1">(E13/E$41)*100</f>
        <v>2.3512639677052851</v>
      </c>
      <c r="G13" s="19"/>
      <c r="I13" s="130"/>
      <c r="K13" s="126"/>
    </row>
    <row r="14" spans="1:14" ht="15" x14ac:dyDescent="0.2">
      <c r="A14" s="39" t="s">
        <v>16</v>
      </c>
      <c r="B14" s="85">
        <v>1331</v>
      </c>
      <c r="C14" s="107">
        <f t="shared" si="0"/>
        <v>0.79600026314058292</v>
      </c>
      <c r="D14" s="5"/>
      <c r="E14" s="20">
        <v>32572068</v>
      </c>
      <c r="F14" s="17">
        <f t="shared" si="1"/>
        <v>2.8849785756289101</v>
      </c>
      <c r="G14" s="19"/>
      <c r="I14" s="130"/>
      <c r="K14" s="126"/>
    </row>
    <row r="15" spans="1:14" ht="15" x14ac:dyDescent="0.2">
      <c r="A15" s="39" t="s">
        <v>53</v>
      </c>
      <c r="B15" s="85">
        <v>5297</v>
      </c>
      <c r="C15" s="107">
        <f t="shared" si="0"/>
        <v>3.1678537895234165</v>
      </c>
      <c r="D15" s="5"/>
      <c r="E15" s="20">
        <v>68219843</v>
      </c>
      <c r="F15" s="17">
        <f t="shared" si="1"/>
        <v>6.0423791786191741</v>
      </c>
      <c r="G15" s="19"/>
      <c r="I15" s="130"/>
      <c r="K15" s="126"/>
    </row>
    <row r="16" spans="1:14" ht="15" x14ac:dyDescent="0.2">
      <c r="A16" s="39" t="s">
        <v>65</v>
      </c>
      <c r="B16" s="85">
        <v>5629</v>
      </c>
      <c r="C16" s="107">
        <f t="shared" si="0"/>
        <v>3.366405320224148</v>
      </c>
      <c r="D16" s="5"/>
      <c r="E16" s="20">
        <v>61790793</v>
      </c>
      <c r="F16" s="17">
        <f t="shared" si="1"/>
        <v>5.4729443023427571</v>
      </c>
      <c r="G16" s="19"/>
      <c r="I16" s="130"/>
      <c r="K16" s="126"/>
    </row>
    <row r="17" spans="1:14" ht="15" x14ac:dyDescent="0.2">
      <c r="A17" s="39" t="s">
        <v>14</v>
      </c>
      <c r="B17" s="85">
        <v>942</v>
      </c>
      <c r="C17" s="107">
        <f t="shared" si="0"/>
        <v>0.56336006602436439</v>
      </c>
      <c r="D17" s="5"/>
      <c r="E17" s="20">
        <v>31242571</v>
      </c>
      <c r="F17" s="17">
        <f t="shared" si="1"/>
        <v>2.767222148208861</v>
      </c>
      <c r="G17" s="19"/>
      <c r="I17" s="130"/>
      <c r="K17" s="126"/>
    </row>
    <row r="18" spans="1:14" ht="15" x14ac:dyDescent="0.2">
      <c r="A18" s="39" t="s">
        <v>15</v>
      </c>
      <c r="B18" s="85">
        <v>4737</v>
      </c>
      <c r="C18" s="107">
        <f t="shared" si="0"/>
        <v>2.8329475931607373</v>
      </c>
      <c r="D18" s="5"/>
      <c r="E18" s="20">
        <v>72697866</v>
      </c>
      <c r="F18" s="17">
        <f t="shared" si="1"/>
        <v>6.4390073698710619</v>
      </c>
      <c r="G18" s="19"/>
      <c r="I18" s="130"/>
      <c r="K18" s="126"/>
    </row>
    <row r="19" spans="1:14" ht="15" x14ac:dyDescent="0.2">
      <c r="A19" s="39" t="s">
        <v>17</v>
      </c>
      <c r="B19" s="85">
        <v>3197</v>
      </c>
      <c r="C19" s="107">
        <f t="shared" si="0"/>
        <v>1.9119555531633685</v>
      </c>
      <c r="D19" s="5"/>
      <c r="E19" s="20">
        <v>93486008</v>
      </c>
      <c r="F19" s="17">
        <f t="shared" si="1"/>
        <v>8.2802581095272458</v>
      </c>
      <c r="G19" s="19"/>
      <c r="I19" s="130"/>
      <c r="K19" s="126"/>
    </row>
    <row r="20" spans="1:14" ht="15.75" x14ac:dyDescent="0.25">
      <c r="A20" s="15"/>
      <c r="B20" s="16"/>
      <c r="C20" s="17"/>
      <c r="D20" s="5"/>
      <c r="E20" s="20"/>
      <c r="F20" s="17"/>
      <c r="G20" s="19"/>
      <c r="I20" s="130"/>
    </row>
    <row r="21" spans="1:14" ht="15.75" x14ac:dyDescent="0.25">
      <c r="A21" s="15" t="s">
        <v>136</v>
      </c>
      <c r="B21" s="128">
        <f>SUM(B22:B29)</f>
        <v>140228</v>
      </c>
      <c r="C21" s="129">
        <f>(B21/B$41)*100</f>
        <v>83.862903756331818</v>
      </c>
      <c r="D21" s="47"/>
      <c r="E21" s="54">
        <f>SUM(E22:E29)</f>
        <v>703909324</v>
      </c>
      <c r="F21" s="23">
        <f>(E21/E$41)*100</f>
        <v>62.346772668085706</v>
      </c>
      <c r="G21" s="49"/>
      <c r="I21" s="130"/>
    </row>
    <row r="22" spans="1:14" ht="15" x14ac:dyDescent="0.2">
      <c r="A22" s="39" t="s">
        <v>10</v>
      </c>
      <c r="B22" s="85">
        <v>3621</v>
      </c>
      <c r="C22" s="107">
        <f t="shared" ref="C22:C29" si="2">(B22/B$41)*100</f>
        <v>2.1655273875522543</v>
      </c>
      <c r="D22" s="5"/>
      <c r="E22" s="20">
        <v>33392033</v>
      </c>
      <c r="F22" s="17">
        <f>(E22/E$41)*100</f>
        <v>2.9576046507606937</v>
      </c>
      <c r="G22" s="19"/>
      <c r="H22" s="42"/>
      <c r="I22" s="130"/>
      <c r="J22" s="42"/>
      <c r="L22" s="42"/>
      <c r="M22" s="42"/>
      <c r="N22" s="42"/>
    </row>
    <row r="23" spans="1:14" ht="15" x14ac:dyDescent="0.2">
      <c r="A23" s="39" t="s">
        <v>12</v>
      </c>
      <c r="B23" s="85">
        <v>23950</v>
      </c>
      <c r="C23" s="107">
        <f t="shared" si="2"/>
        <v>14.323220362296741</v>
      </c>
      <c r="D23" s="5"/>
      <c r="E23" s="20">
        <v>238456499</v>
      </c>
      <c r="F23" s="17">
        <f t="shared" ref="F23:F29" si="3">(E23/E$41)*100</f>
        <v>21.120608333326476</v>
      </c>
      <c r="G23" s="19"/>
      <c r="I23" s="130"/>
    </row>
    <row r="24" spans="1:14" ht="15" x14ac:dyDescent="0.2">
      <c r="A24" s="39" t="s">
        <v>16</v>
      </c>
      <c r="B24" s="85">
        <v>2942</v>
      </c>
      <c r="C24" s="107">
        <f t="shared" si="2"/>
        <v>1.7594536244625054</v>
      </c>
      <c r="D24" s="5"/>
      <c r="E24" s="20">
        <v>12396233</v>
      </c>
      <c r="F24" s="17">
        <f t="shared" si="3"/>
        <v>1.0979611925010133</v>
      </c>
      <c r="G24" s="19"/>
      <c r="I24" s="130"/>
    </row>
    <row r="25" spans="1:14" ht="15" x14ac:dyDescent="0.2">
      <c r="A25" s="39" t="s">
        <v>53</v>
      </c>
      <c r="B25" s="85">
        <v>23003</v>
      </c>
      <c r="C25" s="107">
        <f t="shared" si="2"/>
        <v>13.756870062376278</v>
      </c>
      <c r="D25" s="5"/>
      <c r="E25" s="20">
        <v>70929697</v>
      </c>
      <c r="F25" s="17">
        <f t="shared" si="3"/>
        <v>6.2823968137623378</v>
      </c>
      <c r="G25" s="19"/>
      <c r="I25" s="130"/>
    </row>
    <row r="26" spans="1:14" ht="15" x14ac:dyDescent="0.2">
      <c r="A26" s="39" t="s">
        <v>65</v>
      </c>
      <c r="B26" s="85">
        <v>41056</v>
      </c>
      <c r="C26" s="107">
        <f t="shared" si="2"/>
        <v>24.55340856761816</v>
      </c>
      <c r="D26" s="5"/>
      <c r="E26" s="20">
        <v>158871524</v>
      </c>
      <c r="F26" s="17">
        <f t="shared" si="3"/>
        <v>14.071594809930835</v>
      </c>
      <c r="G26" s="19"/>
      <c r="I26" s="130"/>
    </row>
    <row r="27" spans="1:14" ht="15" x14ac:dyDescent="0.2">
      <c r="A27" s="39" t="s">
        <v>14</v>
      </c>
      <c r="B27" s="85">
        <v>3772</v>
      </c>
      <c r="C27" s="107">
        <f t="shared" si="2"/>
        <v>2.2558324512143337</v>
      </c>
      <c r="D27" s="5"/>
      <c r="E27" s="20">
        <v>9551261</v>
      </c>
      <c r="F27" s="17">
        <f t="shared" si="3"/>
        <v>0.8459758635908522</v>
      </c>
      <c r="G27" s="19"/>
      <c r="I27" s="130"/>
    </row>
    <row r="28" spans="1:14" ht="15" x14ac:dyDescent="0.2">
      <c r="A28" s="39" t="s">
        <v>15</v>
      </c>
      <c r="B28" s="85">
        <v>22836</v>
      </c>
      <c r="C28" s="107">
        <f t="shared" si="2"/>
        <v>13.656996250246694</v>
      </c>
      <c r="D28" s="5"/>
      <c r="E28" s="20">
        <v>84059931</v>
      </c>
      <c r="F28" s="17">
        <f t="shared" si="3"/>
        <v>7.4453700638180074</v>
      </c>
      <c r="G28" s="19"/>
      <c r="I28" s="130"/>
    </row>
    <row r="29" spans="1:14" ht="15" x14ac:dyDescent="0.2">
      <c r="A29" s="39" t="s">
        <v>17</v>
      </c>
      <c r="B29" s="85">
        <v>19048</v>
      </c>
      <c r="C29" s="107">
        <f t="shared" si="2"/>
        <v>11.391595050564856</v>
      </c>
      <c r="D29" s="5"/>
      <c r="E29" s="20">
        <v>96252146</v>
      </c>
      <c r="F29" s="17">
        <f t="shared" si="3"/>
        <v>8.5252609403954924</v>
      </c>
      <c r="G29" s="19"/>
      <c r="I29" s="130"/>
    </row>
    <row r="30" spans="1:14" ht="15" x14ac:dyDescent="0.2">
      <c r="A30" s="45"/>
      <c r="B30" s="85"/>
      <c r="C30" s="107"/>
      <c r="D30" s="5"/>
      <c r="E30" s="20"/>
      <c r="F30" s="17"/>
      <c r="G30" s="19"/>
      <c r="I30" s="130"/>
    </row>
    <row r="31" spans="1:14" ht="15.75" x14ac:dyDescent="0.25">
      <c r="A31" s="15" t="s">
        <v>98</v>
      </c>
      <c r="B31" s="128">
        <f>SUM(B32:B39)</f>
        <v>4045</v>
      </c>
      <c r="C31" s="129">
        <f>(B31/B$41)*100</f>
        <v>2.4190992219411402</v>
      </c>
      <c r="D31" s="47"/>
      <c r="E31" s="54">
        <f>SUM(E32:E39)</f>
        <v>6039783</v>
      </c>
      <c r="F31" s="23">
        <f>(E31/E$41)*100</f>
        <v>0.53495665539098425</v>
      </c>
      <c r="G31" s="19"/>
      <c r="I31" s="130"/>
    </row>
    <row r="32" spans="1:14" ht="15" x14ac:dyDescent="0.2">
      <c r="A32" s="39" t="s">
        <v>10</v>
      </c>
      <c r="B32" s="85">
        <v>105</v>
      </c>
      <c r="C32" s="107">
        <f t="shared" ref="C32:C39" si="4">(B32/B$41)*100</f>
        <v>6.2794911818002411E-2</v>
      </c>
      <c r="D32" s="5"/>
      <c r="E32" s="20">
        <v>243355</v>
      </c>
      <c r="F32" s="17">
        <f>(E32/E$41)*100</f>
        <v>2.1554479171300191E-2</v>
      </c>
      <c r="G32" s="19"/>
      <c r="H32" s="42"/>
      <c r="I32" s="130"/>
      <c r="J32" s="42"/>
      <c r="L32" s="42"/>
      <c r="M32" s="42"/>
      <c r="N32" s="42"/>
    </row>
    <row r="33" spans="1:9" ht="15" x14ac:dyDescent="0.2">
      <c r="A33" s="39" t="s">
        <v>12</v>
      </c>
      <c r="B33" s="85">
        <v>440</v>
      </c>
      <c r="C33" s="107">
        <f t="shared" si="4"/>
        <v>0.26314058285639103</v>
      </c>
      <c r="D33" s="5"/>
      <c r="E33" s="20">
        <v>1078572</v>
      </c>
      <c r="F33" s="17">
        <f t="shared" ref="F33:F39" si="5">(E33/E$41)*100</f>
        <v>9.5531456961014116E-2</v>
      </c>
      <c r="G33" s="19"/>
      <c r="I33" s="130"/>
    </row>
    <row r="34" spans="1:9" ht="15" x14ac:dyDescent="0.2">
      <c r="A34" s="39" t="s">
        <v>16</v>
      </c>
      <c r="B34" s="85">
        <v>91</v>
      </c>
      <c r="C34" s="107">
        <f t="shared" si="4"/>
        <v>5.4422256908935422E-2</v>
      </c>
      <c r="D34" s="5"/>
      <c r="E34" s="20">
        <v>333221</v>
      </c>
      <c r="F34" s="17">
        <f t="shared" si="5"/>
        <v>2.9514105335578973E-2</v>
      </c>
      <c r="G34" s="19"/>
      <c r="I34" s="130"/>
    </row>
    <row r="35" spans="1:9" ht="15" x14ac:dyDescent="0.2">
      <c r="A35" s="39" t="s">
        <v>53</v>
      </c>
      <c r="B35" s="85">
        <v>638</v>
      </c>
      <c r="C35" s="107">
        <f t="shared" si="4"/>
        <v>0.38155384514176699</v>
      </c>
      <c r="D35" s="5"/>
      <c r="E35" s="20">
        <v>650943</v>
      </c>
      <c r="F35" s="17">
        <f t="shared" si="5"/>
        <v>5.7655430688515377E-2</v>
      </c>
      <c r="G35" s="19"/>
    </row>
    <row r="36" spans="1:9" ht="15" x14ac:dyDescent="0.2">
      <c r="A36" s="39" t="s">
        <v>65</v>
      </c>
      <c r="B36" s="85">
        <v>1017</v>
      </c>
      <c r="C36" s="107">
        <f t="shared" si="4"/>
        <v>0.60821357446579472</v>
      </c>
      <c r="D36" s="5"/>
      <c r="E36" s="20">
        <v>1535829</v>
      </c>
      <c r="F36" s="17">
        <f t="shared" si="5"/>
        <v>0.13603169933298598</v>
      </c>
      <c r="G36" s="19"/>
    </row>
    <row r="37" spans="1:9" ht="15" x14ac:dyDescent="0.2">
      <c r="A37" s="39" t="s">
        <v>14</v>
      </c>
      <c r="B37" s="85">
        <v>107</v>
      </c>
      <c r="C37" s="107">
        <f t="shared" si="4"/>
        <v>6.3991005376440535E-2</v>
      </c>
      <c r="D37" s="5"/>
      <c r="E37" s="20">
        <v>74218</v>
      </c>
      <c r="F37" s="17">
        <f t="shared" si="5"/>
        <v>6.5736489290770996E-3</v>
      </c>
      <c r="G37" s="19"/>
    </row>
    <row r="38" spans="1:9" ht="15" x14ac:dyDescent="0.2">
      <c r="A38" s="39" t="s">
        <v>15</v>
      </c>
      <c r="B38" s="85">
        <v>729</v>
      </c>
      <c r="C38" s="107">
        <f t="shared" si="4"/>
        <v>0.43597610205070242</v>
      </c>
      <c r="D38" s="5"/>
      <c r="E38" s="20">
        <v>1448830</v>
      </c>
      <c r="F38" s="17">
        <f t="shared" si="5"/>
        <v>0.12832600956526413</v>
      </c>
      <c r="G38" s="19"/>
    </row>
    <row r="39" spans="1:9" ht="15" x14ac:dyDescent="0.2">
      <c r="A39" s="39" t="s">
        <v>17</v>
      </c>
      <c r="B39" s="85">
        <v>918</v>
      </c>
      <c r="C39" s="107">
        <f t="shared" si="4"/>
        <v>0.54900694332310673</v>
      </c>
      <c r="D39" s="5"/>
      <c r="E39" s="20">
        <v>674815</v>
      </c>
      <c r="F39" s="17">
        <f t="shared" si="5"/>
        <v>5.9769825407248407E-2</v>
      </c>
      <c r="G39" s="19"/>
    </row>
    <row r="40" spans="1:9" ht="15" x14ac:dyDescent="0.2">
      <c r="A40" s="45"/>
      <c r="B40" s="85"/>
      <c r="C40" s="107"/>
      <c r="D40" s="5"/>
      <c r="E40" s="16"/>
      <c r="F40" s="17"/>
      <c r="G40" s="19"/>
    </row>
    <row r="41" spans="1:9" ht="16.5" x14ac:dyDescent="0.25">
      <c r="A41" s="25" t="s">
        <v>18</v>
      </c>
      <c r="B41" s="106">
        <f>B11+B21+B31</f>
        <v>167211</v>
      </c>
      <c r="C41" s="109">
        <f>C11+C21+C31</f>
        <v>100</v>
      </c>
      <c r="D41" s="91" t="s">
        <v>11</v>
      </c>
      <c r="E41" s="29">
        <f>E11+E21+E31</f>
        <v>1129022873</v>
      </c>
      <c r="F41" s="109">
        <f>F11+F21+F31</f>
        <v>100</v>
      </c>
      <c r="G41" s="92" t="s">
        <v>11</v>
      </c>
      <c r="H41" s="47"/>
    </row>
    <row r="42" spans="1:9" x14ac:dyDescent="0.2">
      <c r="C42" s="131"/>
      <c r="E42" s="42"/>
      <c r="F42" s="131"/>
    </row>
    <row r="43" spans="1:9" x14ac:dyDescent="0.2">
      <c r="A43" t="s">
        <v>179</v>
      </c>
      <c r="B43" s="132"/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4A6B-4869-49D6-9F09-16308CEF4112}">
  <dimension ref="A1:G20"/>
  <sheetViews>
    <sheetView showGridLines="0" zoomScaleNormal="100" workbookViewId="0">
      <selection sqref="A1:G1"/>
    </sheetView>
  </sheetViews>
  <sheetFormatPr defaultRowHeight="12.75" x14ac:dyDescent="0.2"/>
  <cols>
    <col min="1" max="1" width="32" customWidth="1"/>
    <col min="2" max="2" width="15.7109375" customWidth="1"/>
    <col min="3" max="3" width="16.85546875" customWidth="1"/>
    <col min="4" max="4" width="3.28515625" customWidth="1"/>
    <col min="5" max="5" width="17.140625" customWidth="1"/>
    <col min="6" max="6" width="15.42578125" customWidth="1"/>
    <col min="7" max="7" width="3.42578125" customWidth="1"/>
    <col min="257" max="257" width="32" customWidth="1"/>
    <col min="258" max="258" width="15.7109375" customWidth="1"/>
    <col min="259" max="259" width="16.85546875" customWidth="1"/>
    <col min="260" max="260" width="3.28515625" customWidth="1"/>
    <col min="261" max="261" width="17.140625" customWidth="1"/>
    <col min="262" max="262" width="15.42578125" customWidth="1"/>
    <col min="263" max="263" width="3.42578125" customWidth="1"/>
    <col min="513" max="513" width="32" customWidth="1"/>
    <col min="514" max="514" width="15.7109375" customWidth="1"/>
    <col min="515" max="515" width="16.85546875" customWidth="1"/>
    <col min="516" max="516" width="3.28515625" customWidth="1"/>
    <col min="517" max="517" width="17.140625" customWidth="1"/>
    <col min="518" max="518" width="15.42578125" customWidth="1"/>
    <col min="519" max="519" width="3.42578125" customWidth="1"/>
    <col min="769" max="769" width="32" customWidth="1"/>
    <col min="770" max="770" width="15.7109375" customWidth="1"/>
    <col min="771" max="771" width="16.85546875" customWidth="1"/>
    <col min="772" max="772" width="3.28515625" customWidth="1"/>
    <col min="773" max="773" width="17.140625" customWidth="1"/>
    <col min="774" max="774" width="15.42578125" customWidth="1"/>
    <col min="775" max="775" width="3.42578125" customWidth="1"/>
    <col min="1025" max="1025" width="32" customWidth="1"/>
    <col min="1026" max="1026" width="15.7109375" customWidth="1"/>
    <col min="1027" max="1027" width="16.85546875" customWidth="1"/>
    <col min="1028" max="1028" width="3.28515625" customWidth="1"/>
    <col min="1029" max="1029" width="17.140625" customWidth="1"/>
    <col min="1030" max="1030" width="15.42578125" customWidth="1"/>
    <col min="1031" max="1031" width="3.42578125" customWidth="1"/>
    <col min="1281" max="1281" width="32" customWidth="1"/>
    <col min="1282" max="1282" width="15.7109375" customWidth="1"/>
    <col min="1283" max="1283" width="16.85546875" customWidth="1"/>
    <col min="1284" max="1284" width="3.28515625" customWidth="1"/>
    <col min="1285" max="1285" width="17.140625" customWidth="1"/>
    <col min="1286" max="1286" width="15.42578125" customWidth="1"/>
    <col min="1287" max="1287" width="3.42578125" customWidth="1"/>
    <col min="1537" max="1537" width="32" customWidth="1"/>
    <col min="1538" max="1538" width="15.7109375" customWidth="1"/>
    <col min="1539" max="1539" width="16.85546875" customWidth="1"/>
    <col min="1540" max="1540" width="3.28515625" customWidth="1"/>
    <col min="1541" max="1541" width="17.140625" customWidth="1"/>
    <col min="1542" max="1542" width="15.42578125" customWidth="1"/>
    <col min="1543" max="1543" width="3.42578125" customWidth="1"/>
    <col min="1793" max="1793" width="32" customWidth="1"/>
    <col min="1794" max="1794" width="15.7109375" customWidth="1"/>
    <col min="1795" max="1795" width="16.85546875" customWidth="1"/>
    <col min="1796" max="1796" width="3.28515625" customWidth="1"/>
    <col min="1797" max="1797" width="17.140625" customWidth="1"/>
    <col min="1798" max="1798" width="15.42578125" customWidth="1"/>
    <col min="1799" max="1799" width="3.42578125" customWidth="1"/>
    <col min="2049" max="2049" width="32" customWidth="1"/>
    <col min="2050" max="2050" width="15.7109375" customWidth="1"/>
    <col min="2051" max="2051" width="16.85546875" customWidth="1"/>
    <col min="2052" max="2052" width="3.28515625" customWidth="1"/>
    <col min="2053" max="2053" width="17.140625" customWidth="1"/>
    <col min="2054" max="2054" width="15.42578125" customWidth="1"/>
    <col min="2055" max="2055" width="3.42578125" customWidth="1"/>
    <col min="2305" max="2305" width="32" customWidth="1"/>
    <col min="2306" max="2306" width="15.7109375" customWidth="1"/>
    <col min="2307" max="2307" width="16.85546875" customWidth="1"/>
    <col min="2308" max="2308" width="3.28515625" customWidth="1"/>
    <col min="2309" max="2309" width="17.140625" customWidth="1"/>
    <col min="2310" max="2310" width="15.42578125" customWidth="1"/>
    <col min="2311" max="2311" width="3.42578125" customWidth="1"/>
    <col min="2561" max="2561" width="32" customWidth="1"/>
    <col min="2562" max="2562" width="15.7109375" customWidth="1"/>
    <col min="2563" max="2563" width="16.85546875" customWidth="1"/>
    <col min="2564" max="2564" width="3.28515625" customWidth="1"/>
    <col min="2565" max="2565" width="17.140625" customWidth="1"/>
    <col min="2566" max="2566" width="15.42578125" customWidth="1"/>
    <col min="2567" max="2567" width="3.42578125" customWidth="1"/>
    <col min="2817" max="2817" width="32" customWidth="1"/>
    <col min="2818" max="2818" width="15.7109375" customWidth="1"/>
    <col min="2819" max="2819" width="16.85546875" customWidth="1"/>
    <col min="2820" max="2820" width="3.28515625" customWidth="1"/>
    <col min="2821" max="2821" width="17.140625" customWidth="1"/>
    <col min="2822" max="2822" width="15.42578125" customWidth="1"/>
    <col min="2823" max="2823" width="3.42578125" customWidth="1"/>
    <col min="3073" max="3073" width="32" customWidth="1"/>
    <col min="3074" max="3074" width="15.7109375" customWidth="1"/>
    <col min="3075" max="3075" width="16.85546875" customWidth="1"/>
    <col min="3076" max="3076" width="3.28515625" customWidth="1"/>
    <col min="3077" max="3077" width="17.140625" customWidth="1"/>
    <col min="3078" max="3078" width="15.42578125" customWidth="1"/>
    <col min="3079" max="3079" width="3.42578125" customWidth="1"/>
    <col min="3329" max="3329" width="32" customWidth="1"/>
    <col min="3330" max="3330" width="15.7109375" customWidth="1"/>
    <col min="3331" max="3331" width="16.85546875" customWidth="1"/>
    <col min="3332" max="3332" width="3.28515625" customWidth="1"/>
    <col min="3333" max="3333" width="17.140625" customWidth="1"/>
    <col min="3334" max="3334" width="15.42578125" customWidth="1"/>
    <col min="3335" max="3335" width="3.42578125" customWidth="1"/>
    <col min="3585" max="3585" width="32" customWidth="1"/>
    <col min="3586" max="3586" width="15.7109375" customWidth="1"/>
    <col min="3587" max="3587" width="16.85546875" customWidth="1"/>
    <col min="3588" max="3588" width="3.28515625" customWidth="1"/>
    <col min="3589" max="3589" width="17.140625" customWidth="1"/>
    <col min="3590" max="3590" width="15.42578125" customWidth="1"/>
    <col min="3591" max="3591" width="3.42578125" customWidth="1"/>
    <col min="3841" max="3841" width="32" customWidth="1"/>
    <col min="3842" max="3842" width="15.7109375" customWidth="1"/>
    <col min="3843" max="3843" width="16.85546875" customWidth="1"/>
    <col min="3844" max="3844" width="3.28515625" customWidth="1"/>
    <col min="3845" max="3845" width="17.140625" customWidth="1"/>
    <col min="3846" max="3846" width="15.42578125" customWidth="1"/>
    <col min="3847" max="3847" width="3.42578125" customWidth="1"/>
    <col min="4097" max="4097" width="32" customWidth="1"/>
    <col min="4098" max="4098" width="15.7109375" customWidth="1"/>
    <col min="4099" max="4099" width="16.85546875" customWidth="1"/>
    <col min="4100" max="4100" width="3.28515625" customWidth="1"/>
    <col min="4101" max="4101" width="17.140625" customWidth="1"/>
    <col min="4102" max="4102" width="15.42578125" customWidth="1"/>
    <col min="4103" max="4103" width="3.42578125" customWidth="1"/>
    <col min="4353" max="4353" width="32" customWidth="1"/>
    <col min="4354" max="4354" width="15.7109375" customWidth="1"/>
    <col min="4355" max="4355" width="16.85546875" customWidth="1"/>
    <col min="4356" max="4356" width="3.28515625" customWidth="1"/>
    <col min="4357" max="4357" width="17.140625" customWidth="1"/>
    <col min="4358" max="4358" width="15.42578125" customWidth="1"/>
    <col min="4359" max="4359" width="3.42578125" customWidth="1"/>
    <col min="4609" max="4609" width="32" customWidth="1"/>
    <col min="4610" max="4610" width="15.7109375" customWidth="1"/>
    <col min="4611" max="4611" width="16.85546875" customWidth="1"/>
    <col min="4612" max="4612" width="3.28515625" customWidth="1"/>
    <col min="4613" max="4613" width="17.140625" customWidth="1"/>
    <col min="4614" max="4614" width="15.42578125" customWidth="1"/>
    <col min="4615" max="4615" width="3.42578125" customWidth="1"/>
    <col min="4865" max="4865" width="32" customWidth="1"/>
    <col min="4866" max="4866" width="15.7109375" customWidth="1"/>
    <col min="4867" max="4867" width="16.85546875" customWidth="1"/>
    <col min="4868" max="4868" width="3.28515625" customWidth="1"/>
    <col min="4869" max="4869" width="17.140625" customWidth="1"/>
    <col min="4870" max="4870" width="15.42578125" customWidth="1"/>
    <col min="4871" max="4871" width="3.42578125" customWidth="1"/>
    <col min="5121" max="5121" width="32" customWidth="1"/>
    <col min="5122" max="5122" width="15.7109375" customWidth="1"/>
    <col min="5123" max="5123" width="16.85546875" customWidth="1"/>
    <col min="5124" max="5124" width="3.28515625" customWidth="1"/>
    <col min="5125" max="5125" width="17.140625" customWidth="1"/>
    <col min="5126" max="5126" width="15.42578125" customWidth="1"/>
    <col min="5127" max="5127" width="3.42578125" customWidth="1"/>
    <col min="5377" max="5377" width="32" customWidth="1"/>
    <col min="5378" max="5378" width="15.7109375" customWidth="1"/>
    <col min="5379" max="5379" width="16.85546875" customWidth="1"/>
    <col min="5380" max="5380" width="3.28515625" customWidth="1"/>
    <col min="5381" max="5381" width="17.140625" customWidth="1"/>
    <col min="5382" max="5382" width="15.42578125" customWidth="1"/>
    <col min="5383" max="5383" width="3.42578125" customWidth="1"/>
    <col min="5633" max="5633" width="32" customWidth="1"/>
    <col min="5634" max="5634" width="15.7109375" customWidth="1"/>
    <col min="5635" max="5635" width="16.85546875" customWidth="1"/>
    <col min="5636" max="5636" width="3.28515625" customWidth="1"/>
    <col min="5637" max="5637" width="17.140625" customWidth="1"/>
    <col min="5638" max="5638" width="15.42578125" customWidth="1"/>
    <col min="5639" max="5639" width="3.42578125" customWidth="1"/>
    <col min="5889" max="5889" width="32" customWidth="1"/>
    <col min="5890" max="5890" width="15.7109375" customWidth="1"/>
    <col min="5891" max="5891" width="16.85546875" customWidth="1"/>
    <col min="5892" max="5892" width="3.28515625" customWidth="1"/>
    <col min="5893" max="5893" width="17.140625" customWidth="1"/>
    <col min="5894" max="5894" width="15.42578125" customWidth="1"/>
    <col min="5895" max="5895" width="3.42578125" customWidth="1"/>
    <col min="6145" max="6145" width="32" customWidth="1"/>
    <col min="6146" max="6146" width="15.7109375" customWidth="1"/>
    <col min="6147" max="6147" width="16.85546875" customWidth="1"/>
    <col min="6148" max="6148" width="3.28515625" customWidth="1"/>
    <col min="6149" max="6149" width="17.140625" customWidth="1"/>
    <col min="6150" max="6150" width="15.42578125" customWidth="1"/>
    <col min="6151" max="6151" width="3.42578125" customWidth="1"/>
    <col min="6401" max="6401" width="32" customWidth="1"/>
    <col min="6402" max="6402" width="15.7109375" customWidth="1"/>
    <col min="6403" max="6403" width="16.85546875" customWidth="1"/>
    <col min="6404" max="6404" width="3.28515625" customWidth="1"/>
    <col min="6405" max="6405" width="17.140625" customWidth="1"/>
    <col min="6406" max="6406" width="15.42578125" customWidth="1"/>
    <col min="6407" max="6407" width="3.42578125" customWidth="1"/>
    <col min="6657" max="6657" width="32" customWidth="1"/>
    <col min="6658" max="6658" width="15.7109375" customWidth="1"/>
    <col min="6659" max="6659" width="16.85546875" customWidth="1"/>
    <col min="6660" max="6660" width="3.28515625" customWidth="1"/>
    <col min="6661" max="6661" width="17.140625" customWidth="1"/>
    <col min="6662" max="6662" width="15.42578125" customWidth="1"/>
    <col min="6663" max="6663" width="3.42578125" customWidth="1"/>
    <col min="6913" max="6913" width="32" customWidth="1"/>
    <col min="6914" max="6914" width="15.7109375" customWidth="1"/>
    <col min="6915" max="6915" width="16.85546875" customWidth="1"/>
    <col min="6916" max="6916" width="3.28515625" customWidth="1"/>
    <col min="6917" max="6917" width="17.140625" customWidth="1"/>
    <col min="6918" max="6918" width="15.42578125" customWidth="1"/>
    <col min="6919" max="6919" width="3.42578125" customWidth="1"/>
    <col min="7169" max="7169" width="32" customWidth="1"/>
    <col min="7170" max="7170" width="15.7109375" customWidth="1"/>
    <col min="7171" max="7171" width="16.85546875" customWidth="1"/>
    <col min="7172" max="7172" width="3.28515625" customWidth="1"/>
    <col min="7173" max="7173" width="17.140625" customWidth="1"/>
    <col min="7174" max="7174" width="15.42578125" customWidth="1"/>
    <col min="7175" max="7175" width="3.42578125" customWidth="1"/>
    <col min="7425" max="7425" width="32" customWidth="1"/>
    <col min="7426" max="7426" width="15.7109375" customWidth="1"/>
    <col min="7427" max="7427" width="16.85546875" customWidth="1"/>
    <col min="7428" max="7428" width="3.28515625" customWidth="1"/>
    <col min="7429" max="7429" width="17.140625" customWidth="1"/>
    <col min="7430" max="7430" width="15.42578125" customWidth="1"/>
    <col min="7431" max="7431" width="3.42578125" customWidth="1"/>
    <col min="7681" max="7681" width="32" customWidth="1"/>
    <col min="7682" max="7682" width="15.7109375" customWidth="1"/>
    <col min="7683" max="7683" width="16.85546875" customWidth="1"/>
    <col min="7684" max="7684" width="3.28515625" customWidth="1"/>
    <col min="7685" max="7685" width="17.140625" customWidth="1"/>
    <col min="7686" max="7686" width="15.42578125" customWidth="1"/>
    <col min="7687" max="7687" width="3.42578125" customWidth="1"/>
    <col min="7937" max="7937" width="32" customWidth="1"/>
    <col min="7938" max="7938" width="15.7109375" customWidth="1"/>
    <col min="7939" max="7939" width="16.85546875" customWidth="1"/>
    <col min="7940" max="7940" width="3.28515625" customWidth="1"/>
    <col min="7941" max="7941" width="17.140625" customWidth="1"/>
    <col min="7942" max="7942" width="15.42578125" customWidth="1"/>
    <col min="7943" max="7943" width="3.42578125" customWidth="1"/>
    <col min="8193" max="8193" width="32" customWidth="1"/>
    <col min="8194" max="8194" width="15.7109375" customWidth="1"/>
    <col min="8195" max="8195" width="16.85546875" customWidth="1"/>
    <col min="8196" max="8196" width="3.28515625" customWidth="1"/>
    <col min="8197" max="8197" width="17.140625" customWidth="1"/>
    <col min="8198" max="8198" width="15.42578125" customWidth="1"/>
    <col min="8199" max="8199" width="3.42578125" customWidth="1"/>
    <col min="8449" max="8449" width="32" customWidth="1"/>
    <col min="8450" max="8450" width="15.7109375" customWidth="1"/>
    <col min="8451" max="8451" width="16.85546875" customWidth="1"/>
    <col min="8452" max="8452" width="3.28515625" customWidth="1"/>
    <col min="8453" max="8453" width="17.140625" customWidth="1"/>
    <col min="8454" max="8454" width="15.42578125" customWidth="1"/>
    <col min="8455" max="8455" width="3.42578125" customWidth="1"/>
    <col min="8705" max="8705" width="32" customWidth="1"/>
    <col min="8706" max="8706" width="15.7109375" customWidth="1"/>
    <col min="8707" max="8707" width="16.85546875" customWidth="1"/>
    <col min="8708" max="8708" width="3.28515625" customWidth="1"/>
    <col min="8709" max="8709" width="17.140625" customWidth="1"/>
    <col min="8710" max="8710" width="15.42578125" customWidth="1"/>
    <col min="8711" max="8711" width="3.42578125" customWidth="1"/>
    <col min="8961" max="8961" width="32" customWidth="1"/>
    <col min="8962" max="8962" width="15.7109375" customWidth="1"/>
    <col min="8963" max="8963" width="16.85546875" customWidth="1"/>
    <col min="8964" max="8964" width="3.28515625" customWidth="1"/>
    <col min="8965" max="8965" width="17.140625" customWidth="1"/>
    <col min="8966" max="8966" width="15.42578125" customWidth="1"/>
    <col min="8967" max="8967" width="3.42578125" customWidth="1"/>
    <col min="9217" max="9217" width="32" customWidth="1"/>
    <col min="9218" max="9218" width="15.7109375" customWidth="1"/>
    <col min="9219" max="9219" width="16.85546875" customWidth="1"/>
    <col min="9220" max="9220" width="3.28515625" customWidth="1"/>
    <col min="9221" max="9221" width="17.140625" customWidth="1"/>
    <col min="9222" max="9222" width="15.42578125" customWidth="1"/>
    <col min="9223" max="9223" width="3.42578125" customWidth="1"/>
    <col min="9473" max="9473" width="32" customWidth="1"/>
    <col min="9474" max="9474" width="15.7109375" customWidth="1"/>
    <col min="9475" max="9475" width="16.85546875" customWidth="1"/>
    <col min="9476" max="9476" width="3.28515625" customWidth="1"/>
    <col min="9477" max="9477" width="17.140625" customWidth="1"/>
    <col min="9478" max="9478" width="15.42578125" customWidth="1"/>
    <col min="9479" max="9479" width="3.42578125" customWidth="1"/>
    <col min="9729" max="9729" width="32" customWidth="1"/>
    <col min="9730" max="9730" width="15.7109375" customWidth="1"/>
    <col min="9731" max="9731" width="16.85546875" customWidth="1"/>
    <col min="9732" max="9732" width="3.28515625" customWidth="1"/>
    <col min="9733" max="9733" width="17.140625" customWidth="1"/>
    <col min="9734" max="9734" width="15.42578125" customWidth="1"/>
    <col min="9735" max="9735" width="3.42578125" customWidth="1"/>
    <col min="9985" max="9985" width="32" customWidth="1"/>
    <col min="9986" max="9986" width="15.7109375" customWidth="1"/>
    <col min="9987" max="9987" width="16.85546875" customWidth="1"/>
    <col min="9988" max="9988" width="3.28515625" customWidth="1"/>
    <col min="9989" max="9989" width="17.140625" customWidth="1"/>
    <col min="9990" max="9990" width="15.42578125" customWidth="1"/>
    <col min="9991" max="9991" width="3.42578125" customWidth="1"/>
    <col min="10241" max="10241" width="32" customWidth="1"/>
    <col min="10242" max="10242" width="15.7109375" customWidth="1"/>
    <col min="10243" max="10243" width="16.85546875" customWidth="1"/>
    <col min="10244" max="10244" width="3.28515625" customWidth="1"/>
    <col min="10245" max="10245" width="17.140625" customWidth="1"/>
    <col min="10246" max="10246" width="15.42578125" customWidth="1"/>
    <col min="10247" max="10247" width="3.42578125" customWidth="1"/>
    <col min="10497" max="10497" width="32" customWidth="1"/>
    <col min="10498" max="10498" width="15.7109375" customWidth="1"/>
    <col min="10499" max="10499" width="16.85546875" customWidth="1"/>
    <col min="10500" max="10500" width="3.28515625" customWidth="1"/>
    <col min="10501" max="10501" width="17.140625" customWidth="1"/>
    <col min="10502" max="10502" width="15.42578125" customWidth="1"/>
    <col min="10503" max="10503" width="3.42578125" customWidth="1"/>
    <col min="10753" max="10753" width="32" customWidth="1"/>
    <col min="10754" max="10754" width="15.7109375" customWidth="1"/>
    <col min="10755" max="10755" width="16.85546875" customWidth="1"/>
    <col min="10756" max="10756" width="3.28515625" customWidth="1"/>
    <col min="10757" max="10757" width="17.140625" customWidth="1"/>
    <col min="10758" max="10758" width="15.42578125" customWidth="1"/>
    <col min="10759" max="10759" width="3.42578125" customWidth="1"/>
    <col min="11009" max="11009" width="32" customWidth="1"/>
    <col min="11010" max="11010" width="15.7109375" customWidth="1"/>
    <col min="11011" max="11011" width="16.85546875" customWidth="1"/>
    <col min="11012" max="11012" width="3.28515625" customWidth="1"/>
    <col min="11013" max="11013" width="17.140625" customWidth="1"/>
    <col min="11014" max="11014" width="15.42578125" customWidth="1"/>
    <col min="11015" max="11015" width="3.42578125" customWidth="1"/>
    <col min="11265" max="11265" width="32" customWidth="1"/>
    <col min="11266" max="11266" width="15.7109375" customWidth="1"/>
    <col min="11267" max="11267" width="16.85546875" customWidth="1"/>
    <col min="11268" max="11268" width="3.28515625" customWidth="1"/>
    <col min="11269" max="11269" width="17.140625" customWidth="1"/>
    <col min="11270" max="11270" width="15.42578125" customWidth="1"/>
    <col min="11271" max="11271" width="3.42578125" customWidth="1"/>
    <col min="11521" max="11521" width="32" customWidth="1"/>
    <col min="11522" max="11522" width="15.7109375" customWidth="1"/>
    <col min="11523" max="11523" width="16.85546875" customWidth="1"/>
    <col min="11524" max="11524" width="3.28515625" customWidth="1"/>
    <col min="11525" max="11525" width="17.140625" customWidth="1"/>
    <col min="11526" max="11526" width="15.42578125" customWidth="1"/>
    <col min="11527" max="11527" width="3.42578125" customWidth="1"/>
    <col min="11777" max="11777" width="32" customWidth="1"/>
    <col min="11778" max="11778" width="15.7109375" customWidth="1"/>
    <col min="11779" max="11779" width="16.85546875" customWidth="1"/>
    <col min="11780" max="11780" width="3.28515625" customWidth="1"/>
    <col min="11781" max="11781" width="17.140625" customWidth="1"/>
    <col min="11782" max="11782" width="15.42578125" customWidth="1"/>
    <col min="11783" max="11783" width="3.42578125" customWidth="1"/>
    <col min="12033" max="12033" width="32" customWidth="1"/>
    <col min="12034" max="12034" width="15.7109375" customWidth="1"/>
    <col min="12035" max="12035" width="16.85546875" customWidth="1"/>
    <col min="12036" max="12036" width="3.28515625" customWidth="1"/>
    <col min="12037" max="12037" width="17.140625" customWidth="1"/>
    <col min="12038" max="12038" width="15.42578125" customWidth="1"/>
    <col min="12039" max="12039" width="3.42578125" customWidth="1"/>
    <col min="12289" max="12289" width="32" customWidth="1"/>
    <col min="12290" max="12290" width="15.7109375" customWidth="1"/>
    <col min="12291" max="12291" width="16.85546875" customWidth="1"/>
    <col min="12292" max="12292" width="3.28515625" customWidth="1"/>
    <col min="12293" max="12293" width="17.140625" customWidth="1"/>
    <col min="12294" max="12294" width="15.42578125" customWidth="1"/>
    <col min="12295" max="12295" width="3.42578125" customWidth="1"/>
    <col min="12545" max="12545" width="32" customWidth="1"/>
    <col min="12546" max="12546" width="15.7109375" customWidth="1"/>
    <col min="12547" max="12547" width="16.85546875" customWidth="1"/>
    <col min="12548" max="12548" width="3.28515625" customWidth="1"/>
    <col min="12549" max="12549" width="17.140625" customWidth="1"/>
    <col min="12550" max="12550" width="15.42578125" customWidth="1"/>
    <col min="12551" max="12551" width="3.42578125" customWidth="1"/>
    <col min="12801" max="12801" width="32" customWidth="1"/>
    <col min="12802" max="12802" width="15.7109375" customWidth="1"/>
    <col min="12803" max="12803" width="16.85546875" customWidth="1"/>
    <col min="12804" max="12804" width="3.28515625" customWidth="1"/>
    <col min="12805" max="12805" width="17.140625" customWidth="1"/>
    <col min="12806" max="12806" width="15.42578125" customWidth="1"/>
    <col min="12807" max="12807" width="3.42578125" customWidth="1"/>
    <col min="13057" max="13057" width="32" customWidth="1"/>
    <col min="13058" max="13058" width="15.7109375" customWidth="1"/>
    <col min="13059" max="13059" width="16.85546875" customWidth="1"/>
    <col min="13060" max="13060" width="3.28515625" customWidth="1"/>
    <col min="13061" max="13061" width="17.140625" customWidth="1"/>
    <col min="13062" max="13062" width="15.42578125" customWidth="1"/>
    <col min="13063" max="13063" width="3.42578125" customWidth="1"/>
    <col min="13313" max="13313" width="32" customWidth="1"/>
    <col min="13314" max="13314" width="15.7109375" customWidth="1"/>
    <col min="13315" max="13315" width="16.85546875" customWidth="1"/>
    <col min="13316" max="13316" width="3.28515625" customWidth="1"/>
    <col min="13317" max="13317" width="17.140625" customWidth="1"/>
    <col min="13318" max="13318" width="15.42578125" customWidth="1"/>
    <col min="13319" max="13319" width="3.42578125" customWidth="1"/>
    <col min="13569" max="13569" width="32" customWidth="1"/>
    <col min="13570" max="13570" width="15.7109375" customWidth="1"/>
    <col min="13571" max="13571" width="16.85546875" customWidth="1"/>
    <col min="13572" max="13572" width="3.28515625" customWidth="1"/>
    <col min="13573" max="13573" width="17.140625" customWidth="1"/>
    <col min="13574" max="13574" width="15.42578125" customWidth="1"/>
    <col min="13575" max="13575" width="3.42578125" customWidth="1"/>
    <col min="13825" max="13825" width="32" customWidth="1"/>
    <col min="13826" max="13826" width="15.7109375" customWidth="1"/>
    <col min="13827" max="13827" width="16.85546875" customWidth="1"/>
    <col min="13828" max="13828" width="3.28515625" customWidth="1"/>
    <col min="13829" max="13829" width="17.140625" customWidth="1"/>
    <col min="13830" max="13830" width="15.42578125" customWidth="1"/>
    <col min="13831" max="13831" width="3.42578125" customWidth="1"/>
    <col min="14081" max="14081" width="32" customWidth="1"/>
    <col min="14082" max="14082" width="15.7109375" customWidth="1"/>
    <col min="14083" max="14083" width="16.85546875" customWidth="1"/>
    <col min="14084" max="14084" width="3.28515625" customWidth="1"/>
    <col min="14085" max="14085" width="17.140625" customWidth="1"/>
    <col min="14086" max="14086" width="15.42578125" customWidth="1"/>
    <col min="14087" max="14087" width="3.42578125" customWidth="1"/>
    <col min="14337" max="14337" width="32" customWidth="1"/>
    <col min="14338" max="14338" width="15.7109375" customWidth="1"/>
    <col min="14339" max="14339" width="16.85546875" customWidth="1"/>
    <col min="14340" max="14340" width="3.28515625" customWidth="1"/>
    <col min="14341" max="14341" width="17.140625" customWidth="1"/>
    <col min="14342" max="14342" width="15.42578125" customWidth="1"/>
    <col min="14343" max="14343" width="3.42578125" customWidth="1"/>
    <col min="14593" max="14593" width="32" customWidth="1"/>
    <col min="14594" max="14594" width="15.7109375" customWidth="1"/>
    <col min="14595" max="14595" width="16.85546875" customWidth="1"/>
    <col min="14596" max="14596" width="3.28515625" customWidth="1"/>
    <col min="14597" max="14597" width="17.140625" customWidth="1"/>
    <col min="14598" max="14598" width="15.42578125" customWidth="1"/>
    <col min="14599" max="14599" width="3.42578125" customWidth="1"/>
    <col min="14849" max="14849" width="32" customWidth="1"/>
    <col min="14850" max="14850" width="15.7109375" customWidth="1"/>
    <col min="14851" max="14851" width="16.85546875" customWidth="1"/>
    <col min="14852" max="14852" width="3.28515625" customWidth="1"/>
    <col min="14853" max="14853" width="17.140625" customWidth="1"/>
    <col min="14854" max="14854" width="15.42578125" customWidth="1"/>
    <col min="14855" max="14855" width="3.42578125" customWidth="1"/>
    <col min="15105" max="15105" width="32" customWidth="1"/>
    <col min="15106" max="15106" width="15.7109375" customWidth="1"/>
    <col min="15107" max="15107" width="16.85546875" customWidth="1"/>
    <col min="15108" max="15108" width="3.28515625" customWidth="1"/>
    <col min="15109" max="15109" width="17.140625" customWidth="1"/>
    <col min="15110" max="15110" width="15.42578125" customWidth="1"/>
    <col min="15111" max="15111" width="3.42578125" customWidth="1"/>
    <col min="15361" max="15361" width="32" customWidth="1"/>
    <col min="15362" max="15362" width="15.7109375" customWidth="1"/>
    <col min="15363" max="15363" width="16.85546875" customWidth="1"/>
    <col min="15364" max="15364" width="3.28515625" customWidth="1"/>
    <col min="15365" max="15365" width="17.140625" customWidth="1"/>
    <col min="15366" max="15366" width="15.42578125" customWidth="1"/>
    <col min="15367" max="15367" width="3.42578125" customWidth="1"/>
    <col min="15617" max="15617" width="32" customWidth="1"/>
    <col min="15618" max="15618" width="15.7109375" customWidth="1"/>
    <col min="15619" max="15619" width="16.85546875" customWidth="1"/>
    <col min="15620" max="15620" width="3.28515625" customWidth="1"/>
    <col min="15621" max="15621" width="17.140625" customWidth="1"/>
    <col min="15622" max="15622" width="15.42578125" customWidth="1"/>
    <col min="15623" max="15623" width="3.42578125" customWidth="1"/>
    <col min="15873" max="15873" width="32" customWidth="1"/>
    <col min="15874" max="15874" width="15.7109375" customWidth="1"/>
    <col min="15875" max="15875" width="16.85546875" customWidth="1"/>
    <col min="15876" max="15876" width="3.28515625" customWidth="1"/>
    <col min="15877" max="15877" width="17.140625" customWidth="1"/>
    <col min="15878" max="15878" width="15.42578125" customWidth="1"/>
    <col min="15879" max="15879" width="3.42578125" customWidth="1"/>
    <col min="16129" max="16129" width="32" customWidth="1"/>
    <col min="16130" max="16130" width="15.7109375" customWidth="1"/>
    <col min="16131" max="16131" width="16.85546875" customWidth="1"/>
    <col min="16132" max="16132" width="3.285156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1" t="s">
        <v>0</v>
      </c>
      <c r="B1" s="1"/>
      <c r="C1" s="1"/>
      <c r="D1" s="1"/>
      <c r="E1" s="1"/>
      <c r="F1" s="1"/>
      <c r="G1" s="1"/>
    </row>
    <row r="2" spans="1:7" ht="20.25" x14ac:dyDescent="0.3">
      <c r="A2" s="1" t="s">
        <v>1</v>
      </c>
      <c r="B2" s="1"/>
      <c r="C2" s="1"/>
      <c r="D2" s="1"/>
      <c r="E2" s="1"/>
      <c r="F2" s="1"/>
      <c r="G2" s="1"/>
    </row>
    <row r="4" spans="1:7" ht="18" x14ac:dyDescent="0.25">
      <c r="A4" s="3" t="s">
        <v>19</v>
      </c>
      <c r="B4" s="3"/>
      <c r="C4" s="3"/>
      <c r="D4" s="3"/>
      <c r="E4" s="3"/>
      <c r="F4" s="3"/>
      <c r="G4" s="3"/>
    </row>
    <row r="5" spans="1:7" ht="18" x14ac:dyDescent="0.25">
      <c r="A5" s="3" t="s">
        <v>20</v>
      </c>
      <c r="B5" s="3"/>
      <c r="C5" s="3"/>
      <c r="D5" s="3"/>
      <c r="E5" s="3"/>
      <c r="F5" s="3"/>
      <c r="G5" s="3"/>
    </row>
    <row r="6" spans="1:7" ht="15" x14ac:dyDescent="0.2">
      <c r="A6" s="5"/>
      <c r="B6" s="5"/>
      <c r="C6" s="5"/>
      <c r="D6" s="5"/>
      <c r="E6" s="5"/>
      <c r="F6" s="5"/>
      <c r="G6" s="5"/>
    </row>
    <row r="7" spans="1:7" ht="15.75" x14ac:dyDescent="0.25">
      <c r="A7" s="31"/>
      <c r="B7" s="32"/>
      <c r="C7" s="7" t="s">
        <v>5</v>
      </c>
      <c r="D7" s="33"/>
      <c r="E7" s="34" t="s">
        <v>9</v>
      </c>
      <c r="F7" s="7" t="s">
        <v>5</v>
      </c>
      <c r="G7" s="35"/>
    </row>
    <row r="8" spans="1:7" ht="15.75" x14ac:dyDescent="0.25">
      <c r="A8" s="10" t="s">
        <v>21</v>
      </c>
      <c r="B8" s="11" t="s">
        <v>7</v>
      </c>
      <c r="C8" s="12" t="s">
        <v>8</v>
      </c>
      <c r="D8" s="36"/>
      <c r="E8" s="37" t="s">
        <v>22</v>
      </c>
      <c r="F8" s="12" t="s">
        <v>8</v>
      </c>
      <c r="G8" s="38"/>
    </row>
    <row r="9" spans="1:7" ht="28.5" customHeight="1" x14ac:dyDescent="0.25">
      <c r="A9" s="15" t="s">
        <v>23</v>
      </c>
      <c r="B9" s="16">
        <f>'[1]Data Input'!F35</f>
        <v>191393</v>
      </c>
      <c r="C9" s="17">
        <f t="shared" ref="C9:C16" si="0">(B9/B$18)*100</f>
        <v>53.229336722632745</v>
      </c>
      <c r="D9" s="5" t="s">
        <v>11</v>
      </c>
      <c r="E9" s="18">
        <f>'[1]Data Input'!L35</f>
        <v>-809598</v>
      </c>
      <c r="F9" s="17">
        <f t="shared" ref="F9:F16" si="1">(E9/E$18)*100</f>
        <v>-1.4715667811860239E-2</v>
      </c>
      <c r="G9" s="19" t="s">
        <v>11</v>
      </c>
    </row>
    <row r="10" spans="1:7" ht="28.5" customHeight="1" x14ac:dyDescent="0.25">
      <c r="A10" s="15" t="s">
        <v>24</v>
      </c>
      <c r="B10" s="16">
        <f>'[1]Data Input'!F36</f>
        <v>42763</v>
      </c>
      <c r="C10" s="17">
        <f t="shared" si="0"/>
        <v>11.893047949872484</v>
      </c>
      <c r="D10" s="5"/>
      <c r="E10" s="20">
        <f>'[1]Data Input'!L36</f>
        <v>24362154</v>
      </c>
      <c r="F10" s="17">
        <f t="shared" si="1"/>
        <v>0.44281898602192959</v>
      </c>
      <c r="G10" s="19"/>
    </row>
    <row r="11" spans="1:7" ht="28.5" customHeight="1" x14ac:dyDescent="0.25">
      <c r="A11" s="15" t="s">
        <v>25</v>
      </c>
      <c r="B11" s="16">
        <f>'[1]Data Input'!F37</f>
        <v>68708</v>
      </c>
      <c r="C11" s="17">
        <f t="shared" si="0"/>
        <v>19.108751456629296</v>
      </c>
      <c r="D11" s="5"/>
      <c r="E11" s="20">
        <f>'[1]Data Input'!L37</f>
        <v>160314036</v>
      </c>
      <c r="F11" s="17">
        <f t="shared" si="1"/>
        <v>2.9139500089607475</v>
      </c>
      <c r="G11" s="19"/>
    </row>
    <row r="12" spans="1:7" ht="28.5" customHeight="1" x14ac:dyDescent="0.25">
      <c r="A12" s="15" t="s">
        <v>26</v>
      </c>
      <c r="B12" s="16">
        <f>'[1]Data Input'!F38</f>
        <v>22185</v>
      </c>
      <c r="C12" s="17">
        <f t="shared" si="0"/>
        <v>6.1699896819194411</v>
      </c>
      <c r="D12" s="5"/>
      <c r="E12" s="20">
        <f>'[1]Data Input'!L38</f>
        <v>158376124</v>
      </c>
      <c r="F12" s="17">
        <f t="shared" si="1"/>
        <v>2.8787255281188759</v>
      </c>
      <c r="G12" s="19"/>
    </row>
    <row r="13" spans="1:7" ht="28.5" customHeight="1" x14ac:dyDescent="0.25">
      <c r="A13" s="15" t="s">
        <v>27</v>
      </c>
      <c r="B13" s="16">
        <f>'[1]Data Input'!F39</f>
        <v>25544</v>
      </c>
      <c r="C13" s="17">
        <f t="shared" si="0"/>
        <v>7.1041792397994223</v>
      </c>
      <c r="D13" s="5"/>
      <c r="E13" s="20">
        <f>'[1]Data Input'!L39</f>
        <v>537571344</v>
      </c>
      <c r="F13" s="17">
        <f t="shared" si="1"/>
        <v>9.7711720180623551</v>
      </c>
      <c r="G13" s="19"/>
    </row>
    <row r="14" spans="1:7" ht="28.5" customHeight="1" x14ac:dyDescent="0.25">
      <c r="A14" s="15" t="s">
        <v>28</v>
      </c>
      <c r="B14" s="16">
        <f>'[1]Data Input'!F40</f>
        <v>7611</v>
      </c>
      <c r="C14" s="17">
        <f t="shared" si="0"/>
        <v>2.1167361491588399</v>
      </c>
      <c r="D14" s="5"/>
      <c r="E14" s="20">
        <f>'[1]Data Input'!L40</f>
        <v>1051526680</v>
      </c>
      <c r="F14" s="17">
        <f t="shared" si="1"/>
        <v>19.113087381871324</v>
      </c>
      <c r="G14" s="19"/>
    </row>
    <row r="15" spans="1:7" ht="28.5" customHeight="1" x14ac:dyDescent="0.25">
      <c r="A15" s="15" t="s">
        <v>29</v>
      </c>
      <c r="B15" s="16">
        <f>'[1]Data Input'!F41</f>
        <v>639</v>
      </c>
      <c r="C15" s="17">
        <f t="shared" si="0"/>
        <v>0.17771572714656403</v>
      </c>
      <c r="D15" s="5"/>
      <c r="E15" s="20">
        <f>'[1]Data Input'!L41</f>
        <v>449537873</v>
      </c>
      <c r="F15" s="17">
        <f t="shared" si="1"/>
        <v>8.1710305706266766</v>
      </c>
      <c r="G15" s="19"/>
    </row>
    <row r="16" spans="1:7" ht="28.5" customHeight="1" x14ac:dyDescent="0.25">
      <c r="A16" s="15" t="s">
        <v>30</v>
      </c>
      <c r="B16" s="16">
        <f>'[1]Data Input'!F42</f>
        <v>720</v>
      </c>
      <c r="C16" s="17">
        <f t="shared" si="0"/>
        <v>0.20024307284119891</v>
      </c>
      <c r="D16" s="5"/>
      <c r="E16" s="20">
        <f>'[1]Data Input'!L42</f>
        <v>3120726952</v>
      </c>
      <c r="F16" s="17">
        <f t="shared" si="1"/>
        <v>56.723931083267388</v>
      </c>
      <c r="G16" s="19"/>
    </row>
    <row r="17" spans="1:7" ht="15" x14ac:dyDescent="0.2">
      <c r="A17" s="39"/>
      <c r="B17" s="39"/>
      <c r="C17" s="17"/>
      <c r="D17" s="5"/>
      <c r="E17" s="39"/>
      <c r="F17" s="17"/>
      <c r="G17" s="19"/>
    </row>
    <row r="18" spans="1:7" ht="15.75" x14ac:dyDescent="0.25">
      <c r="A18" s="25" t="s">
        <v>18</v>
      </c>
      <c r="B18" s="26">
        <f>SUM(B9:B16)</f>
        <v>359563</v>
      </c>
      <c r="C18" s="40">
        <f>SUM(C9:C16)</f>
        <v>100</v>
      </c>
      <c r="D18" s="41" t="s">
        <v>11</v>
      </c>
      <c r="E18" s="29">
        <f>'[1]3.by Industry'!E18</f>
        <v>5501605570</v>
      </c>
      <c r="F18" s="40">
        <f>SUM(F9:F16)</f>
        <v>99.999999909117435</v>
      </c>
      <c r="G18" s="30" t="s">
        <v>11</v>
      </c>
    </row>
    <row r="19" spans="1:7" x14ac:dyDescent="0.2">
      <c r="B19" s="42"/>
      <c r="E19" s="42"/>
    </row>
    <row r="20" spans="1:7" ht="13.15" customHeight="1" x14ac:dyDescent="0.2">
      <c r="A20" s="43"/>
      <c r="B20" s="43"/>
      <c r="C20" s="43"/>
      <c r="D20" s="43"/>
      <c r="E20" s="43"/>
      <c r="F20" s="43"/>
      <c r="G20" s="43"/>
    </row>
  </sheetData>
  <mergeCells count="5">
    <mergeCell ref="A1:G1"/>
    <mergeCell ref="A2:G2"/>
    <mergeCell ref="A4:G4"/>
    <mergeCell ref="A5:G5"/>
    <mergeCell ref="A20:G20"/>
  </mergeCells>
  <pageMargins left="0.7" right="0.7" top="0.75" bottom="0.75" header="0.3" footer="0.3"/>
  <pageSetup scale="88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4BC9-DF94-4041-B693-53FF1A85162B}">
  <dimension ref="A1:AF82"/>
  <sheetViews>
    <sheetView showGridLines="0" zoomScaleNormal="100" workbookViewId="0">
      <selection sqref="A1:G1"/>
    </sheetView>
  </sheetViews>
  <sheetFormatPr defaultRowHeight="15" x14ac:dyDescent="0.2"/>
  <cols>
    <col min="1" max="1" width="35.5703125" style="5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35.5703125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35.5703125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35.5703125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35.5703125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35.5703125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35.5703125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35.5703125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35.5703125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35.5703125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35.5703125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35.5703125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35.5703125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35.5703125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35.5703125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35.5703125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35.5703125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35.5703125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35.5703125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35.5703125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35.5703125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35.5703125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35.5703125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35.5703125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35.5703125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35.5703125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35.5703125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35.5703125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35.5703125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35.5703125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35.5703125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35.5703125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35.5703125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35.5703125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35.5703125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35.5703125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35.5703125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35.5703125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35.5703125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35.5703125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35.5703125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35.5703125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35.5703125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35.5703125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35.5703125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35.5703125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35.5703125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35.5703125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35.5703125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35.5703125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35.5703125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35.5703125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35.5703125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35.5703125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35.5703125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35.5703125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35.5703125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35.5703125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35.5703125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35.5703125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35.5703125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35.5703125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35.5703125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35.5703125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32" ht="20.25" x14ac:dyDescent="0.3">
      <c r="A1" s="1" t="s">
        <v>180</v>
      </c>
      <c r="B1" s="1"/>
      <c r="C1" s="1"/>
      <c r="D1" s="1"/>
      <c r="E1" s="1"/>
      <c r="F1" s="1"/>
      <c r="G1" s="1"/>
    </row>
    <row r="2" spans="1:32" ht="20.25" x14ac:dyDescent="0.3">
      <c r="A2" s="1" t="s">
        <v>181</v>
      </c>
      <c r="B2" s="1"/>
      <c r="C2" s="1"/>
      <c r="D2" s="1"/>
      <c r="E2" s="1"/>
      <c r="F2" s="1"/>
      <c r="G2" s="1"/>
    </row>
    <row r="3" spans="1:32" ht="20.25" x14ac:dyDescent="0.3">
      <c r="A3" s="1" t="s">
        <v>1</v>
      </c>
      <c r="B3" s="1"/>
      <c r="C3" s="1"/>
      <c r="D3" s="1"/>
      <c r="E3" s="1"/>
      <c r="F3" s="1"/>
      <c r="G3" s="1"/>
    </row>
    <row r="4" spans="1:32" x14ac:dyDescent="0.2">
      <c r="A4" s="139"/>
    </row>
    <row r="5" spans="1:32" ht="18" x14ac:dyDescent="0.25">
      <c r="A5" s="3" t="s">
        <v>182</v>
      </c>
      <c r="B5" s="3"/>
      <c r="C5" s="3"/>
      <c r="D5" s="3"/>
      <c r="E5" s="3"/>
      <c r="F5" s="3"/>
      <c r="G5" s="3"/>
    </row>
    <row r="6" spans="1:32" ht="18" x14ac:dyDescent="0.25">
      <c r="A6" s="3" t="s">
        <v>3</v>
      </c>
      <c r="B6" s="3"/>
      <c r="C6" s="3"/>
      <c r="D6" s="3"/>
      <c r="E6" s="3"/>
      <c r="F6" s="3"/>
      <c r="G6" s="3"/>
    </row>
    <row r="7" spans="1:32" x14ac:dyDescent="0.2">
      <c r="A7" s="4" t="s">
        <v>4</v>
      </c>
      <c r="B7" s="4"/>
      <c r="C7" s="4"/>
      <c r="D7" s="4"/>
      <c r="E7" s="4"/>
      <c r="F7" s="4"/>
      <c r="G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">
      <c r="B8" s="5"/>
      <c r="C8" s="5"/>
      <c r="D8" s="5"/>
      <c r="E8" s="5"/>
      <c r="F8" s="5"/>
      <c r="G8" s="5"/>
    </row>
    <row r="9" spans="1:32" ht="15.75" x14ac:dyDescent="0.25">
      <c r="A9" s="140"/>
      <c r="B9" s="140"/>
      <c r="C9" s="7" t="s">
        <v>5</v>
      </c>
      <c r="D9" s="82"/>
      <c r="E9" s="140"/>
      <c r="F9" s="7" t="s">
        <v>5</v>
      </c>
      <c r="G9" s="141"/>
    </row>
    <row r="10" spans="1:32" ht="15.75" x14ac:dyDescent="0.25">
      <c r="A10" s="10" t="s">
        <v>6</v>
      </c>
      <c r="B10" s="11" t="s">
        <v>7</v>
      </c>
      <c r="C10" s="12" t="s">
        <v>8</v>
      </c>
      <c r="D10" s="57"/>
      <c r="E10" s="11" t="s">
        <v>9</v>
      </c>
      <c r="F10" s="12" t="s">
        <v>8</v>
      </c>
      <c r="G10" s="142"/>
    </row>
    <row r="11" spans="1:32" x14ac:dyDescent="0.2">
      <c r="A11" s="39"/>
      <c r="B11" s="39"/>
      <c r="C11" s="5"/>
      <c r="D11" s="5"/>
      <c r="E11" s="39"/>
      <c r="F11" s="5"/>
      <c r="G11" s="19"/>
    </row>
    <row r="12" spans="1:32" ht="15.75" x14ac:dyDescent="0.25">
      <c r="A12" s="15" t="s">
        <v>183</v>
      </c>
      <c r="B12" s="22">
        <v>1548</v>
      </c>
      <c r="C12" s="143">
        <f>(B12/B$79)*100</f>
        <v>11.236933797909408</v>
      </c>
      <c r="D12" s="47" t="s">
        <v>11</v>
      </c>
      <c r="E12" s="48">
        <v>575616526</v>
      </c>
      <c r="F12" s="143">
        <f>(E12/E$79)*100</f>
        <v>31.930904389846258</v>
      </c>
      <c r="G12" s="49" t="s">
        <v>11</v>
      </c>
    </row>
    <row r="13" spans="1:32" ht="15.75" x14ac:dyDescent="0.25">
      <c r="A13" s="15"/>
      <c r="B13" s="22"/>
      <c r="C13" s="23"/>
      <c r="D13" s="47"/>
      <c r="E13" s="144"/>
      <c r="F13" s="23"/>
      <c r="G13" s="49"/>
    </row>
    <row r="14" spans="1:32" ht="15.75" x14ac:dyDescent="0.25">
      <c r="A14" s="15" t="s">
        <v>10</v>
      </c>
      <c r="B14" s="22">
        <f>SUM(B15:B18)</f>
        <v>2310</v>
      </c>
      <c r="C14" s="143">
        <f>(B14/B$79)*100</f>
        <v>16.76829268292683</v>
      </c>
      <c r="D14" s="47"/>
      <c r="E14" s="54">
        <f>SUM(E15:E18)</f>
        <v>573197690</v>
      </c>
      <c r="F14" s="143">
        <f>(E14/E$79)*100</f>
        <v>31.796725439864687</v>
      </c>
      <c r="G14" s="49"/>
    </row>
    <row r="15" spans="1:32" x14ac:dyDescent="0.2">
      <c r="A15" s="39" t="s">
        <v>33</v>
      </c>
      <c r="B15" s="16">
        <v>125</v>
      </c>
      <c r="C15" s="17">
        <f>(B15/B$79)*100</f>
        <v>0.90737514518002327</v>
      </c>
      <c r="D15" s="5"/>
      <c r="E15" s="20">
        <v>15656977</v>
      </c>
      <c r="F15" s="17">
        <f>(E15/E$79)*100</f>
        <v>0.86853210955416849</v>
      </c>
      <c r="G15" s="19"/>
    </row>
    <row r="16" spans="1:32" x14ac:dyDescent="0.2">
      <c r="A16" s="39" t="s">
        <v>34</v>
      </c>
      <c r="B16" s="16">
        <v>138</v>
      </c>
      <c r="C16" s="17">
        <f>(B16/B$79)*100</f>
        <v>1.0017421602787455</v>
      </c>
      <c r="D16" s="5"/>
      <c r="E16" s="20">
        <v>16428979</v>
      </c>
      <c r="F16" s="17">
        <f>(E16/E$79)*100</f>
        <v>0.91135701283147663</v>
      </c>
      <c r="G16" s="19"/>
    </row>
    <row r="17" spans="1:7" x14ac:dyDescent="0.2">
      <c r="A17" s="39" t="s">
        <v>184</v>
      </c>
      <c r="B17" s="16">
        <v>1948</v>
      </c>
      <c r="C17" s="17">
        <f>(B17/B$79)*100</f>
        <v>14.140534262485483</v>
      </c>
      <c r="D17" s="5"/>
      <c r="E17" s="20">
        <v>535790945</v>
      </c>
      <c r="F17" s="17">
        <f>(E17/E$79)*100</f>
        <v>29.721678695757902</v>
      </c>
      <c r="G17" s="19"/>
    </row>
    <row r="18" spans="1:7" x14ac:dyDescent="0.2">
      <c r="A18" s="39" t="s">
        <v>185</v>
      </c>
      <c r="B18" s="16">
        <v>99</v>
      </c>
      <c r="C18" s="17">
        <f>(B18/B$79)*100</f>
        <v>0.71864111498257843</v>
      </c>
      <c r="D18" s="5"/>
      <c r="E18" s="20">
        <v>5320789</v>
      </c>
      <c r="F18" s="17">
        <f>(E18/E$79)*100</f>
        <v>0.29515762172114157</v>
      </c>
      <c r="G18" s="19"/>
    </row>
    <row r="19" spans="1:7" x14ac:dyDescent="0.2">
      <c r="A19" s="39"/>
      <c r="B19" s="16"/>
      <c r="C19" s="17"/>
      <c r="D19" s="5"/>
      <c r="E19" s="16"/>
      <c r="F19" s="17"/>
      <c r="G19" s="19"/>
    </row>
    <row r="20" spans="1:7" ht="15.75" x14ac:dyDescent="0.25">
      <c r="A20" s="15" t="s">
        <v>14</v>
      </c>
      <c r="B20" s="22">
        <f>SUM(B21:B24)</f>
        <v>446</v>
      </c>
      <c r="C20" s="143">
        <f>(B20/B$79)*100</f>
        <v>3.2375145180023228</v>
      </c>
      <c r="D20" s="47"/>
      <c r="E20" s="54">
        <f>SUM(E21:E24)</f>
        <v>70372030</v>
      </c>
      <c r="F20" s="143">
        <f>(E20/E$79)*100</f>
        <v>3.9037144698819719</v>
      </c>
      <c r="G20" s="49"/>
    </row>
    <row r="21" spans="1:7" x14ac:dyDescent="0.2">
      <c r="A21" s="39" t="s">
        <v>78</v>
      </c>
      <c r="B21" s="16">
        <v>66</v>
      </c>
      <c r="C21" s="17">
        <f>(B21/B$79)*100</f>
        <v>0.47909407665505221</v>
      </c>
      <c r="D21" s="5"/>
      <c r="E21" s="20">
        <v>27159711</v>
      </c>
      <c r="F21" s="17">
        <f>(E21/E$79)*100</f>
        <v>1.5066178541177877</v>
      </c>
      <c r="G21" s="19"/>
    </row>
    <row r="22" spans="1:7" x14ac:dyDescent="0.2">
      <c r="A22" s="39" t="s">
        <v>79</v>
      </c>
      <c r="B22" s="16">
        <v>143</v>
      </c>
      <c r="C22" s="17">
        <f>(B22/B$79)*100</f>
        <v>1.0380371660859466</v>
      </c>
      <c r="D22" s="5"/>
      <c r="E22" s="20">
        <v>33328937</v>
      </c>
      <c r="F22" s="17">
        <f>(E22/E$79)*100</f>
        <v>1.8488404218648324</v>
      </c>
      <c r="G22" s="19"/>
    </row>
    <row r="23" spans="1:7" x14ac:dyDescent="0.2">
      <c r="A23" s="39" t="s">
        <v>80</v>
      </c>
      <c r="B23" s="16">
        <v>164</v>
      </c>
      <c r="C23" s="17">
        <f>(B23/B$79)*100</f>
        <v>1.1904761904761905</v>
      </c>
      <c r="D23" s="5"/>
      <c r="E23" s="20">
        <v>4522735</v>
      </c>
      <c r="F23" s="17">
        <f>(E23/E$79)*100</f>
        <v>0.25088754812020692</v>
      </c>
      <c r="G23" s="19"/>
    </row>
    <row r="24" spans="1:7" x14ac:dyDescent="0.2">
      <c r="A24" s="39" t="s">
        <v>81</v>
      </c>
      <c r="B24" s="16">
        <v>73</v>
      </c>
      <c r="C24" s="17">
        <f>(B24/B$79)*100</f>
        <v>0.5299070847851336</v>
      </c>
      <c r="D24" s="5"/>
      <c r="E24" s="20">
        <v>5360647</v>
      </c>
      <c r="F24" s="17">
        <f>(E24/E$79)*100</f>
        <v>0.29736864577914529</v>
      </c>
      <c r="G24" s="19"/>
    </row>
    <row r="25" spans="1:7" x14ac:dyDescent="0.2">
      <c r="A25" s="39"/>
      <c r="B25" s="16"/>
      <c r="C25" s="17"/>
      <c r="D25" s="5"/>
      <c r="E25" s="16"/>
      <c r="F25" s="17"/>
      <c r="G25" s="19"/>
    </row>
    <row r="26" spans="1:7" ht="15.75" x14ac:dyDescent="0.25">
      <c r="A26" s="15" t="s">
        <v>53</v>
      </c>
      <c r="B26" s="22">
        <f>SUM(B27:B34)</f>
        <v>2676</v>
      </c>
      <c r="C26" s="143">
        <f t="shared" ref="C26:C34" si="0">(B26/B$79)*100</f>
        <v>19.425087108013937</v>
      </c>
      <c r="D26" s="47"/>
      <c r="E26" s="54">
        <f>SUM(E27:E34)</f>
        <v>213242979</v>
      </c>
      <c r="F26" s="143">
        <f t="shared" ref="F26:F34" si="1">(E26/E$79)*100</f>
        <v>11.829127321224606</v>
      </c>
      <c r="G26" s="49"/>
    </row>
    <row r="27" spans="1:7" ht="15" customHeight="1" x14ac:dyDescent="0.25">
      <c r="A27" s="39" t="s">
        <v>57</v>
      </c>
      <c r="B27" s="16">
        <v>342</v>
      </c>
      <c r="C27" s="17">
        <f t="shared" si="0"/>
        <v>2.4825783972125435</v>
      </c>
      <c r="D27" s="5"/>
      <c r="E27" s="20">
        <v>100476675</v>
      </c>
      <c r="F27" s="17">
        <f t="shared" si="1"/>
        <v>5.5736952605051782</v>
      </c>
      <c r="G27" s="49"/>
    </row>
    <row r="28" spans="1:7" ht="15" customHeight="1" x14ac:dyDescent="0.25">
      <c r="A28" s="39" t="s">
        <v>54</v>
      </c>
      <c r="B28" s="16">
        <v>56</v>
      </c>
      <c r="C28" s="17">
        <f t="shared" si="0"/>
        <v>0.40650406504065045</v>
      </c>
      <c r="D28" s="5"/>
      <c r="E28" s="20">
        <v>352604</v>
      </c>
      <c r="F28" s="17">
        <f t="shared" si="1"/>
        <v>1.9559835590052792E-2</v>
      </c>
      <c r="G28" s="49"/>
    </row>
    <row r="29" spans="1:7" ht="15" customHeight="1" x14ac:dyDescent="0.25">
      <c r="A29" s="39" t="s">
        <v>58</v>
      </c>
      <c r="B29" s="16">
        <v>498</v>
      </c>
      <c r="C29" s="17">
        <f t="shared" si="0"/>
        <v>3.6149825783972127</v>
      </c>
      <c r="D29" s="5"/>
      <c r="E29" s="20">
        <v>14262921</v>
      </c>
      <c r="F29" s="17">
        <f t="shared" si="1"/>
        <v>0.79120029776721601</v>
      </c>
      <c r="G29" s="49"/>
    </row>
    <row r="30" spans="1:7" ht="15" customHeight="1" x14ac:dyDescent="0.25">
      <c r="A30" s="39" t="s">
        <v>59</v>
      </c>
      <c r="B30" s="16">
        <v>206</v>
      </c>
      <c r="C30" s="17">
        <f t="shared" si="0"/>
        <v>1.4953542392566783</v>
      </c>
      <c r="D30" s="5"/>
      <c r="E30" s="20">
        <v>8020905</v>
      </c>
      <c r="F30" s="17">
        <f t="shared" si="1"/>
        <v>0.44493988463951745</v>
      </c>
      <c r="G30" s="49"/>
    </row>
    <row r="31" spans="1:7" ht="15" customHeight="1" x14ac:dyDescent="0.25">
      <c r="A31" s="39" t="s">
        <v>60</v>
      </c>
      <c r="B31" s="16">
        <v>455</v>
      </c>
      <c r="C31" s="17">
        <f t="shared" si="0"/>
        <v>3.3028455284552845</v>
      </c>
      <c r="D31" s="5"/>
      <c r="E31" s="20">
        <v>36928864</v>
      </c>
      <c r="F31" s="17">
        <f t="shared" si="1"/>
        <v>2.0485374765102478</v>
      </c>
      <c r="G31" s="49"/>
    </row>
    <row r="32" spans="1:7" ht="15" customHeight="1" x14ac:dyDescent="0.25">
      <c r="A32" s="39" t="s">
        <v>186</v>
      </c>
      <c r="B32" s="16">
        <v>411</v>
      </c>
      <c r="C32" s="17">
        <f t="shared" si="0"/>
        <v>2.9834494773519165</v>
      </c>
      <c r="D32" s="5"/>
      <c r="E32" s="20">
        <v>21430033</v>
      </c>
      <c r="F32" s="17">
        <f t="shared" si="1"/>
        <v>1.1887781255158927</v>
      </c>
      <c r="G32" s="49"/>
    </row>
    <row r="33" spans="1:7" ht="15" customHeight="1" x14ac:dyDescent="0.2">
      <c r="A33" s="39" t="s">
        <v>62</v>
      </c>
      <c r="B33" s="16">
        <v>708</v>
      </c>
      <c r="C33" s="17">
        <f t="shared" si="0"/>
        <v>5.1393728222996513</v>
      </c>
      <c r="D33" s="5"/>
      <c r="E33" s="20">
        <v>31770977</v>
      </c>
      <c r="F33" s="17">
        <f t="shared" si="1"/>
        <v>1.7624164406965002</v>
      </c>
      <c r="G33" s="19"/>
    </row>
    <row r="34" spans="1:7" hidden="1" x14ac:dyDescent="0.2">
      <c r="A34" s="39" t="s">
        <v>62</v>
      </c>
      <c r="B34" s="16"/>
      <c r="C34" s="17">
        <f t="shared" si="0"/>
        <v>0</v>
      </c>
      <c r="D34" s="5"/>
      <c r="E34" s="16"/>
      <c r="F34" s="17">
        <f t="shared" si="1"/>
        <v>0</v>
      </c>
      <c r="G34" s="19"/>
    </row>
    <row r="35" spans="1:7" x14ac:dyDescent="0.2">
      <c r="A35" s="39"/>
      <c r="B35" s="16"/>
      <c r="C35" s="17"/>
      <c r="D35" s="5"/>
      <c r="E35" s="16"/>
      <c r="F35" s="17"/>
      <c r="G35" s="19"/>
    </row>
    <row r="36" spans="1:7" ht="15.75" x14ac:dyDescent="0.25">
      <c r="A36" s="15" t="s">
        <v>187</v>
      </c>
      <c r="B36" s="22">
        <f>SUM(B37:B40)</f>
        <v>1357</v>
      </c>
      <c r="C36" s="143">
        <f>(B36/B$79)*100</f>
        <v>9.8504645760743319</v>
      </c>
      <c r="D36" s="47"/>
      <c r="E36" s="54">
        <f>SUM(E37:E40)</f>
        <v>53808089</v>
      </c>
      <c r="F36" s="143">
        <f>(E36/E$79)*100</f>
        <v>2.9848707736013438</v>
      </c>
      <c r="G36" s="19"/>
    </row>
    <row r="37" spans="1:7" x14ac:dyDescent="0.2">
      <c r="A37" s="39" t="s">
        <v>188</v>
      </c>
      <c r="B37" s="16">
        <v>164</v>
      </c>
      <c r="C37" s="17">
        <f>(B37/B$79)*100</f>
        <v>1.1904761904761905</v>
      </c>
      <c r="D37" s="5"/>
      <c r="E37" s="20">
        <v>11593009</v>
      </c>
      <c r="F37" s="17">
        <f>(E37/E$79)*100</f>
        <v>0.64309352711257495</v>
      </c>
      <c r="G37" s="19"/>
    </row>
    <row r="38" spans="1:7" x14ac:dyDescent="0.2">
      <c r="A38" s="39" t="s">
        <v>189</v>
      </c>
      <c r="B38" s="16">
        <v>81</v>
      </c>
      <c r="C38" s="17">
        <f>(B38/B$79)*100</f>
        <v>0.58797909407665505</v>
      </c>
      <c r="D38" s="5"/>
      <c r="E38" s="20">
        <v>3306417</v>
      </c>
      <c r="F38" s="17">
        <f>(E38/E$79)*100</f>
        <v>0.18341531267982095</v>
      </c>
      <c r="G38" s="19"/>
    </row>
    <row r="39" spans="1:7" x14ac:dyDescent="0.2">
      <c r="A39" s="39" t="s">
        <v>190</v>
      </c>
      <c r="B39" s="16">
        <v>777</v>
      </c>
      <c r="C39" s="17">
        <f>(B39/B$79)*100</f>
        <v>5.6402439024390247</v>
      </c>
      <c r="D39" s="5"/>
      <c r="E39" s="20">
        <v>16963171</v>
      </c>
      <c r="F39" s="17">
        <f>(E39/E$79)*100</f>
        <v>0.94098999400446803</v>
      </c>
      <c r="G39" s="19"/>
    </row>
    <row r="40" spans="1:7" x14ac:dyDescent="0.2">
      <c r="A40" s="56" t="s">
        <v>191</v>
      </c>
      <c r="B40" s="16">
        <v>335</v>
      </c>
      <c r="C40" s="17">
        <f>(B40/B$79)*100</f>
        <v>2.4317653890824622</v>
      </c>
      <c r="D40" s="5"/>
      <c r="E40" s="20">
        <v>21945492</v>
      </c>
      <c r="F40" s="58">
        <f>(E40/E$79)*100</f>
        <v>1.21737193980448</v>
      </c>
      <c r="G40" s="142"/>
    </row>
    <row r="41" spans="1:7" ht="12.75" x14ac:dyDescent="0.2">
      <c r="A41" s="59" t="s">
        <v>63</v>
      </c>
      <c r="B41" s="59"/>
      <c r="C41" s="59"/>
      <c r="D41" s="59"/>
      <c r="E41" s="59"/>
      <c r="F41" s="59"/>
      <c r="G41" s="59"/>
    </row>
    <row r="42" spans="1:7" ht="12.75" x14ac:dyDescent="0.2">
      <c r="A42" s="60"/>
      <c r="B42" s="60"/>
      <c r="C42" s="60"/>
      <c r="D42" s="60"/>
      <c r="E42" s="60"/>
      <c r="F42" s="60"/>
      <c r="G42" s="60"/>
    </row>
    <row r="43" spans="1:7" x14ac:dyDescent="0.2">
      <c r="B43" s="61"/>
      <c r="C43" s="17"/>
      <c r="D43" s="5"/>
      <c r="E43" s="62"/>
      <c r="F43" s="17"/>
      <c r="G43" s="5"/>
    </row>
    <row r="44" spans="1:7" ht="20.25" x14ac:dyDescent="0.3">
      <c r="A44" s="1" t="s">
        <v>180</v>
      </c>
      <c r="B44" s="1"/>
      <c r="C44" s="1"/>
      <c r="D44" s="1"/>
      <c r="E44" s="1"/>
      <c r="F44" s="1"/>
      <c r="G44" s="1"/>
    </row>
    <row r="45" spans="1:7" ht="20.25" x14ac:dyDescent="0.3">
      <c r="A45" s="1" t="s">
        <v>181</v>
      </c>
      <c r="B45" s="1"/>
      <c r="C45" s="1"/>
      <c r="D45" s="1"/>
      <c r="E45" s="1"/>
      <c r="F45" s="1"/>
      <c r="G45" s="1"/>
    </row>
    <row r="46" spans="1:7" ht="20.25" x14ac:dyDescent="0.3">
      <c r="A46" s="1" t="s">
        <v>1</v>
      </c>
      <c r="B46" s="1"/>
      <c r="C46" s="1"/>
      <c r="D46" s="1"/>
      <c r="E46" s="1"/>
      <c r="F46" s="1"/>
      <c r="G46" s="1"/>
    </row>
    <row r="47" spans="1:7" x14ac:dyDescent="0.2">
      <c r="A47" s="139"/>
    </row>
    <row r="48" spans="1:7" ht="18.75" x14ac:dyDescent="0.3">
      <c r="A48" s="3" t="s">
        <v>192</v>
      </c>
      <c r="B48" s="3"/>
      <c r="C48" s="3"/>
      <c r="D48" s="3"/>
      <c r="E48" s="3"/>
      <c r="F48" s="3"/>
      <c r="G48" s="3"/>
    </row>
    <row r="49" spans="1:7" ht="18" x14ac:dyDescent="0.25">
      <c r="A49" s="3" t="s">
        <v>3</v>
      </c>
      <c r="B49" s="3"/>
      <c r="C49" s="3"/>
      <c r="D49" s="3"/>
      <c r="E49" s="3"/>
      <c r="F49" s="3"/>
      <c r="G49" s="3"/>
    </row>
    <row r="50" spans="1:7" x14ac:dyDescent="0.2">
      <c r="A50" s="4" t="s">
        <v>4</v>
      </c>
      <c r="B50" s="4"/>
      <c r="C50" s="4"/>
      <c r="D50" s="4"/>
      <c r="E50" s="4"/>
      <c r="F50" s="4"/>
      <c r="G50" s="4"/>
    </row>
    <row r="51" spans="1:7" x14ac:dyDescent="0.2">
      <c r="A51" s="57"/>
      <c r="B51" s="145"/>
      <c r="C51" s="58"/>
      <c r="D51" s="57"/>
      <c r="E51" s="146"/>
      <c r="F51" s="58"/>
      <c r="G51" s="57"/>
    </row>
    <row r="52" spans="1:7" ht="15.75" x14ac:dyDescent="0.25">
      <c r="A52" s="140"/>
      <c r="B52" s="140"/>
      <c r="C52" s="7" t="s">
        <v>5</v>
      </c>
      <c r="D52" s="82"/>
      <c r="E52" s="140"/>
      <c r="F52" s="7" t="s">
        <v>5</v>
      </c>
      <c r="G52" s="141"/>
    </row>
    <row r="53" spans="1:7" ht="15.75" x14ac:dyDescent="0.25">
      <c r="A53" s="10" t="s">
        <v>6</v>
      </c>
      <c r="B53" s="11" t="s">
        <v>7</v>
      </c>
      <c r="C53" s="12" t="s">
        <v>8</v>
      </c>
      <c r="D53" s="57"/>
      <c r="E53" s="11" t="s">
        <v>9</v>
      </c>
      <c r="F53" s="12" t="s">
        <v>8</v>
      </c>
      <c r="G53" s="142"/>
    </row>
    <row r="54" spans="1:7" x14ac:dyDescent="0.2">
      <c r="A54" s="39"/>
      <c r="B54" s="39"/>
      <c r="C54" s="5"/>
      <c r="D54" s="5"/>
      <c r="E54" s="39"/>
      <c r="F54" s="5"/>
      <c r="G54" s="19"/>
    </row>
    <row r="55" spans="1:7" ht="15.75" x14ac:dyDescent="0.25">
      <c r="A55" s="15" t="s">
        <v>65</v>
      </c>
      <c r="B55" s="22">
        <f>SUM(B56:B62)</f>
        <v>1658</v>
      </c>
      <c r="C55" s="143">
        <f t="shared" ref="C55:C62" si="2">(B55/B$79)*100</f>
        <v>12.035423925667828</v>
      </c>
      <c r="D55" s="47" t="s">
        <v>11</v>
      </c>
      <c r="E55" s="48">
        <f>SUM(E56:E62)</f>
        <v>68006221</v>
      </c>
      <c r="F55" s="143">
        <f t="shared" ref="F55:F62" si="3">(E55/E$79)*100</f>
        <v>3.7724770616918577</v>
      </c>
      <c r="G55" s="49" t="s">
        <v>11</v>
      </c>
    </row>
    <row r="56" spans="1:7" x14ac:dyDescent="0.2">
      <c r="A56" s="39" t="s">
        <v>67</v>
      </c>
      <c r="B56" s="39">
        <v>344</v>
      </c>
      <c r="C56" s="17">
        <f t="shared" si="2"/>
        <v>2.4970963995354238</v>
      </c>
      <c r="D56" s="65"/>
      <c r="E56" s="20">
        <v>15022035</v>
      </c>
      <c r="F56" s="17">
        <f t="shared" si="3"/>
        <v>0.83331027109170264</v>
      </c>
      <c r="G56" s="19"/>
    </row>
    <row r="57" spans="1:7" x14ac:dyDescent="0.2">
      <c r="A57" s="39" t="s">
        <v>69</v>
      </c>
      <c r="B57" s="39">
        <v>77</v>
      </c>
      <c r="C57" s="17">
        <f t="shared" si="2"/>
        <v>0.55894308943089432</v>
      </c>
      <c r="D57" s="65"/>
      <c r="E57" s="20">
        <v>1608623</v>
      </c>
      <c r="F57" s="17">
        <f t="shared" si="3"/>
        <v>8.9234385901400717E-2</v>
      </c>
      <c r="G57" s="19"/>
    </row>
    <row r="58" spans="1:7" x14ac:dyDescent="0.2">
      <c r="A58" s="39" t="s">
        <v>70</v>
      </c>
      <c r="B58" s="39">
        <v>795</v>
      </c>
      <c r="C58" s="17">
        <f t="shared" si="2"/>
        <v>5.7709059233449471</v>
      </c>
      <c r="D58" s="65"/>
      <c r="E58" s="20">
        <v>41768723</v>
      </c>
      <c r="F58" s="17">
        <f t="shared" si="3"/>
        <v>2.3170166948941495</v>
      </c>
      <c r="G58" s="19"/>
    </row>
    <row r="59" spans="1:7" x14ac:dyDescent="0.2">
      <c r="A59" s="39" t="s">
        <v>193</v>
      </c>
      <c r="B59" s="39">
        <v>291</v>
      </c>
      <c r="C59" s="17">
        <f t="shared" si="2"/>
        <v>2.1123693379790942</v>
      </c>
      <c r="D59" s="65"/>
      <c r="E59" s="20">
        <v>4883570</v>
      </c>
      <c r="F59" s="17">
        <f t="shared" si="3"/>
        <v>0.27090397809586425</v>
      </c>
      <c r="G59" s="19"/>
    </row>
    <row r="60" spans="1:7" x14ac:dyDescent="0.2">
      <c r="A60" s="39" t="s">
        <v>73</v>
      </c>
      <c r="B60" s="39">
        <v>85</v>
      </c>
      <c r="C60" s="17">
        <f t="shared" si="2"/>
        <v>0.61701509872241578</v>
      </c>
      <c r="D60" s="65"/>
      <c r="E60" s="20">
        <v>3794102</v>
      </c>
      <c r="F60" s="17">
        <f t="shared" si="3"/>
        <v>0.21046843294996792</v>
      </c>
      <c r="G60" s="19"/>
    </row>
    <row r="61" spans="1:7" x14ac:dyDescent="0.2">
      <c r="A61" s="39" t="s">
        <v>194</v>
      </c>
      <c r="B61" s="39">
        <v>34</v>
      </c>
      <c r="C61" s="17">
        <f t="shared" si="2"/>
        <v>0.24680603948896632</v>
      </c>
      <c r="D61" s="65"/>
      <c r="E61" s="20">
        <v>570733</v>
      </c>
      <c r="F61" s="17">
        <f t="shared" si="3"/>
        <v>3.1660002852541669E-2</v>
      </c>
      <c r="G61" s="19"/>
    </row>
    <row r="62" spans="1:7" x14ac:dyDescent="0.2">
      <c r="A62" s="39" t="s">
        <v>77</v>
      </c>
      <c r="B62" s="39">
        <f>13+19</f>
        <v>32</v>
      </c>
      <c r="C62" s="17">
        <f t="shared" si="2"/>
        <v>0.23228803716608595</v>
      </c>
      <c r="D62" s="5"/>
      <c r="E62" s="20">
        <f>216985+141450</f>
        <v>358435</v>
      </c>
      <c r="F62" s="17">
        <f t="shared" si="3"/>
        <v>1.9883295906230711E-2</v>
      </c>
      <c r="G62" s="19"/>
    </row>
    <row r="63" spans="1:7" x14ac:dyDescent="0.2">
      <c r="A63" s="39"/>
      <c r="B63" s="39"/>
      <c r="C63" s="17"/>
      <c r="D63" s="5"/>
      <c r="E63" s="16"/>
      <c r="F63" s="17"/>
      <c r="G63" s="19"/>
    </row>
    <row r="64" spans="1:7" ht="15.75" x14ac:dyDescent="0.25">
      <c r="A64" s="15" t="s">
        <v>15</v>
      </c>
      <c r="B64" s="22">
        <f>SUM(B65:B67)</f>
        <v>1167</v>
      </c>
      <c r="C64" s="143">
        <f>(B64/B$79)*100</f>
        <v>8.4712543554006974</v>
      </c>
      <c r="D64" s="47"/>
      <c r="E64" s="54">
        <f>SUM(E65:E67)</f>
        <v>37366962</v>
      </c>
      <c r="F64" s="143">
        <f>(E64/E$79)*100</f>
        <v>2.0728398804884525</v>
      </c>
      <c r="G64" s="19"/>
    </row>
    <row r="65" spans="1:27" ht="15.75" x14ac:dyDescent="0.25">
      <c r="A65" s="39" t="s">
        <v>83</v>
      </c>
      <c r="B65" s="16">
        <v>257</v>
      </c>
      <c r="C65" s="17">
        <f>(B65/B$79)*100</f>
        <v>1.8655632984901276</v>
      </c>
      <c r="D65" s="47"/>
      <c r="E65" s="20">
        <v>5992557</v>
      </c>
      <c r="F65" s="17">
        <f>(E65/E$79)*100</f>
        <v>0.33242229153390207</v>
      </c>
      <c r="G65" s="19"/>
    </row>
    <row r="66" spans="1:27" ht="15.75" x14ac:dyDescent="0.25">
      <c r="A66" s="39" t="s">
        <v>84</v>
      </c>
      <c r="B66" s="16">
        <v>250</v>
      </c>
      <c r="C66" s="17">
        <f>(B66/B$79)*100</f>
        <v>1.8147502903600465</v>
      </c>
      <c r="D66" s="47"/>
      <c r="E66" s="20">
        <v>10182668</v>
      </c>
      <c r="F66" s="17">
        <f>(E66/E$79)*100</f>
        <v>0.56485834519203326</v>
      </c>
      <c r="G66" s="19"/>
    </row>
    <row r="67" spans="1:27" ht="15.75" x14ac:dyDescent="0.25">
      <c r="A67" s="39" t="s">
        <v>195</v>
      </c>
      <c r="B67" s="16">
        <v>660</v>
      </c>
      <c r="C67" s="17">
        <f>(B67/B$79)*100</f>
        <v>4.7909407665505226</v>
      </c>
      <c r="D67" s="47"/>
      <c r="E67" s="20">
        <v>21191737</v>
      </c>
      <c r="F67" s="17">
        <f>(E67/E$79)*100</f>
        <v>1.1755592437625173</v>
      </c>
      <c r="G67" s="19"/>
    </row>
    <row r="68" spans="1:27" ht="15.75" x14ac:dyDescent="0.25">
      <c r="A68" s="39"/>
      <c r="B68" s="16"/>
      <c r="C68" s="17"/>
      <c r="D68" s="47"/>
      <c r="E68" s="20"/>
      <c r="F68" s="17"/>
      <c r="G68" s="19"/>
    </row>
    <row r="69" spans="1:27" ht="15.75" x14ac:dyDescent="0.25">
      <c r="A69" s="15" t="s">
        <v>12</v>
      </c>
      <c r="B69" s="22">
        <f>SUM(B70:B72)</f>
        <v>1763</v>
      </c>
      <c r="C69" s="143">
        <f>(B69/B$79)*100</f>
        <v>12.797619047619047</v>
      </c>
      <c r="D69" s="47"/>
      <c r="E69" s="54">
        <f>SUM(E70:E72)</f>
        <v>165990173</v>
      </c>
      <c r="F69" s="143">
        <f>(E69/E$79)*100</f>
        <v>9.2078946734705802</v>
      </c>
      <c r="G69" s="19"/>
    </row>
    <row r="70" spans="1:27" ht="15.75" x14ac:dyDescent="0.25">
      <c r="A70" s="39" t="s">
        <v>196</v>
      </c>
      <c r="B70" s="16">
        <v>567</v>
      </c>
      <c r="C70" s="17">
        <f>(B70/B$79)*100</f>
        <v>4.1158536585365857</v>
      </c>
      <c r="D70" s="47"/>
      <c r="E70" s="20">
        <v>29796350</v>
      </c>
      <c r="F70" s="17">
        <f>(E70/E$79)*100</f>
        <v>1.6528788873174143</v>
      </c>
      <c r="G70" s="19"/>
    </row>
    <row r="71" spans="1:27" ht="15.75" x14ac:dyDescent="0.25">
      <c r="A71" s="39" t="s">
        <v>197</v>
      </c>
      <c r="B71" s="16">
        <v>493</v>
      </c>
      <c r="C71" s="17">
        <f>(B71/B$79)*100</f>
        <v>3.5786875725900114</v>
      </c>
      <c r="D71" s="47"/>
      <c r="E71" s="20">
        <v>15376150</v>
      </c>
      <c r="F71" s="17">
        <f>(E71/E$79)*100</f>
        <v>0.85295392567296546</v>
      </c>
      <c r="G71" s="19"/>
    </row>
    <row r="72" spans="1:27" ht="15.75" x14ac:dyDescent="0.25">
      <c r="A72" s="39" t="s">
        <v>42</v>
      </c>
      <c r="B72" s="16">
        <v>703</v>
      </c>
      <c r="C72" s="17">
        <f>(B72/B$79)*100</f>
        <v>5.1030778164924504</v>
      </c>
      <c r="D72" s="47"/>
      <c r="E72" s="20">
        <v>120817673</v>
      </c>
      <c r="F72" s="17">
        <f>(E72/E$79)*100</f>
        <v>6.7020618604802005</v>
      </c>
      <c r="G72" s="19"/>
    </row>
    <row r="73" spans="1:27" ht="15.75" x14ac:dyDescent="0.25">
      <c r="A73" s="15"/>
      <c r="B73" s="22"/>
      <c r="C73" s="143"/>
      <c r="D73" s="47"/>
      <c r="E73" s="22"/>
      <c r="F73" s="143"/>
      <c r="G73" s="19"/>
    </row>
    <row r="74" spans="1:27" ht="15.75" x14ac:dyDescent="0.25">
      <c r="A74" s="15" t="s">
        <v>17</v>
      </c>
      <c r="B74" s="22">
        <f>SUM(B75:B77)</f>
        <v>851</v>
      </c>
      <c r="C74" s="143">
        <f>(B74/B$79)*100</f>
        <v>6.1774099883855982</v>
      </c>
      <c r="D74" s="47"/>
      <c r="E74" s="54">
        <f>SUM(E75:E77)</f>
        <v>45093419</v>
      </c>
      <c r="F74" s="143">
        <f>(E74/E$79)*100</f>
        <v>2.5014459899302417</v>
      </c>
      <c r="G74" s="49"/>
    </row>
    <row r="75" spans="1:27" ht="15.75" x14ac:dyDescent="0.25">
      <c r="A75" s="39" t="s">
        <v>94</v>
      </c>
      <c r="B75" s="16">
        <v>509</v>
      </c>
      <c r="C75" s="17">
        <f>(B75/B$79)*100</f>
        <v>3.6948315911730547</v>
      </c>
      <c r="D75" s="47"/>
      <c r="E75" s="20">
        <v>34418840</v>
      </c>
      <c r="F75" s="17">
        <f>(E75/E$79)*100</f>
        <v>1.9093000975608125</v>
      </c>
      <c r="G75" s="19"/>
    </row>
    <row r="76" spans="1:27" ht="15.75" x14ac:dyDescent="0.25">
      <c r="A76" s="39" t="s">
        <v>16</v>
      </c>
      <c r="B76" s="16">
        <v>218</v>
      </c>
      <c r="C76" s="17">
        <f>(B76/B$79)*100</f>
        <v>1.5824622531939603</v>
      </c>
      <c r="D76" s="47"/>
      <c r="E76" s="20">
        <v>5398048</v>
      </c>
      <c r="F76" s="17">
        <f>(E76/E$79)*100</f>
        <v>0.29944337383357333</v>
      </c>
      <c r="G76" s="19"/>
    </row>
    <row r="77" spans="1:27" ht="15.75" x14ac:dyDescent="0.25">
      <c r="A77" s="39" t="s">
        <v>97</v>
      </c>
      <c r="B77" s="16">
        <v>124</v>
      </c>
      <c r="C77" s="17">
        <f>(B77/B$79)*100</f>
        <v>0.90011614401858309</v>
      </c>
      <c r="D77" s="47"/>
      <c r="E77" s="20">
        <v>5276531</v>
      </c>
      <c r="F77" s="17">
        <f>(E77/E$79)*100</f>
        <v>0.29270251853585566</v>
      </c>
      <c r="G77" s="19"/>
    </row>
    <row r="78" spans="1:27" ht="12.75" customHeight="1" x14ac:dyDescent="0.2">
      <c r="A78" s="39"/>
      <c r="B78" s="39"/>
      <c r="C78" s="17"/>
      <c r="D78" s="5"/>
      <c r="E78" s="16"/>
      <c r="F78" s="17"/>
      <c r="G78" s="19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7.25" customHeight="1" x14ac:dyDescent="0.25">
      <c r="A79" s="25" t="s">
        <v>18</v>
      </c>
      <c r="B79" s="26">
        <f>B12+B14+B20+B26+B36+B55+B64+B69+B74</f>
        <v>13776</v>
      </c>
      <c r="C79" s="27">
        <f>C12+C14+C20+C26+C36+C55+C64+C69+C74</f>
        <v>100</v>
      </c>
      <c r="D79" s="28" t="s">
        <v>11</v>
      </c>
      <c r="E79" s="29">
        <f>E12+E14+E20+E26+E36+E55+E64+E69+E74</f>
        <v>1802694089</v>
      </c>
      <c r="F79" s="27">
        <f>F12+F14+F20+F26+F36+F55+F64+F69+F74</f>
        <v>100.00000000000001</v>
      </c>
      <c r="G79" s="30" t="s">
        <v>11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customHeight="1" x14ac:dyDescent="0.2"/>
    <row r="81" spans="1:5" ht="12.75" x14ac:dyDescent="0.2">
      <c r="A81" s="2"/>
      <c r="E81" s="147"/>
    </row>
    <row r="82" spans="1:5" ht="12.75" x14ac:dyDescent="0.2">
      <c r="A82" s="2"/>
    </row>
  </sheetData>
  <mergeCells count="13">
    <mergeCell ref="A50:G50"/>
    <mergeCell ref="A41:G41"/>
    <mergeCell ref="A44:G44"/>
    <mergeCell ref="A45:G45"/>
    <mergeCell ref="A46:G46"/>
    <mergeCell ref="A48:G48"/>
    <mergeCell ref="A49:G49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4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4C0DC-F5F2-4081-83E5-A540F253A1D6}">
  <dimension ref="A1:G19"/>
  <sheetViews>
    <sheetView showGridLines="0" zoomScaleNormal="100" workbookViewId="0">
      <selection sqref="A1:G1"/>
    </sheetView>
  </sheetViews>
  <sheetFormatPr defaultRowHeight="12.75" x14ac:dyDescent="0.2"/>
  <cols>
    <col min="1" max="1" width="32" style="2" customWidth="1"/>
    <col min="2" max="2" width="15.7109375" style="2" customWidth="1"/>
    <col min="3" max="3" width="16.85546875" style="2" customWidth="1"/>
    <col min="4" max="4" width="3.42578125" style="2" customWidth="1"/>
    <col min="5" max="5" width="17.140625" style="2" customWidth="1"/>
    <col min="6" max="6" width="15.42578125" style="2" customWidth="1"/>
    <col min="7" max="7" width="3.42578125" style="2" customWidth="1"/>
    <col min="8" max="256" width="9.140625" style="2"/>
    <col min="257" max="257" width="32" style="2" customWidth="1"/>
    <col min="258" max="258" width="15.7109375" style="2" customWidth="1"/>
    <col min="259" max="259" width="16.85546875" style="2" customWidth="1"/>
    <col min="260" max="260" width="3.42578125" style="2" customWidth="1"/>
    <col min="261" max="261" width="17.140625" style="2" customWidth="1"/>
    <col min="262" max="262" width="15.42578125" style="2" customWidth="1"/>
    <col min="263" max="263" width="3.42578125" style="2" customWidth="1"/>
    <col min="264" max="512" width="9.140625" style="2"/>
    <col min="513" max="513" width="32" style="2" customWidth="1"/>
    <col min="514" max="514" width="15.7109375" style="2" customWidth="1"/>
    <col min="515" max="515" width="16.85546875" style="2" customWidth="1"/>
    <col min="516" max="516" width="3.42578125" style="2" customWidth="1"/>
    <col min="517" max="517" width="17.140625" style="2" customWidth="1"/>
    <col min="518" max="518" width="15.42578125" style="2" customWidth="1"/>
    <col min="519" max="519" width="3.42578125" style="2" customWidth="1"/>
    <col min="520" max="768" width="9.140625" style="2"/>
    <col min="769" max="769" width="32" style="2" customWidth="1"/>
    <col min="770" max="770" width="15.7109375" style="2" customWidth="1"/>
    <col min="771" max="771" width="16.85546875" style="2" customWidth="1"/>
    <col min="772" max="772" width="3.42578125" style="2" customWidth="1"/>
    <col min="773" max="773" width="17.140625" style="2" customWidth="1"/>
    <col min="774" max="774" width="15.42578125" style="2" customWidth="1"/>
    <col min="775" max="775" width="3.42578125" style="2" customWidth="1"/>
    <col min="776" max="1024" width="9.140625" style="2"/>
    <col min="1025" max="1025" width="32" style="2" customWidth="1"/>
    <col min="1026" max="1026" width="15.7109375" style="2" customWidth="1"/>
    <col min="1027" max="1027" width="16.85546875" style="2" customWidth="1"/>
    <col min="1028" max="1028" width="3.42578125" style="2" customWidth="1"/>
    <col min="1029" max="1029" width="17.140625" style="2" customWidth="1"/>
    <col min="1030" max="1030" width="15.42578125" style="2" customWidth="1"/>
    <col min="1031" max="1031" width="3.42578125" style="2" customWidth="1"/>
    <col min="1032" max="1280" width="9.140625" style="2"/>
    <col min="1281" max="1281" width="32" style="2" customWidth="1"/>
    <col min="1282" max="1282" width="15.7109375" style="2" customWidth="1"/>
    <col min="1283" max="1283" width="16.85546875" style="2" customWidth="1"/>
    <col min="1284" max="1284" width="3.42578125" style="2" customWidth="1"/>
    <col min="1285" max="1285" width="17.140625" style="2" customWidth="1"/>
    <col min="1286" max="1286" width="15.42578125" style="2" customWidth="1"/>
    <col min="1287" max="1287" width="3.42578125" style="2" customWidth="1"/>
    <col min="1288" max="1536" width="9.140625" style="2"/>
    <col min="1537" max="1537" width="32" style="2" customWidth="1"/>
    <col min="1538" max="1538" width="15.7109375" style="2" customWidth="1"/>
    <col min="1539" max="1539" width="16.85546875" style="2" customWidth="1"/>
    <col min="1540" max="1540" width="3.42578125" style="2" customWidth="1"/>
    <col min="1541" max="1541" width="17.140625" style="2" customWidth="1"/>
    <col min="1542" max="1542" width="15.42578125" style="2" customWidth="1"/>
    <col min="1543" max="1543" width="3.42578125" style="2" customWidth="1"/>
    <col min="1544" max="1792" width="9.140625" style="2"/>
    <col min="1793" max="1793" width="32" style="2" customWidth="1"/>
    <col min="1794" max="1794" width="15.7109375" style="2" customWidth="1"/>
    <col min="1795" max="1795" width="16.85546875" style="2" customWidth="1"/>
    <col min="1796" max="1796" width="3.42578125" style="2" customWidth="1"/>
    <col min="1797" max="1797" width="17.140625" style="2" customWidth="1"/>
    <col min="1798" max="1798" width="15.42578125" style="2" customWidth="1"/>
    <col min="1799" max="1799" width="3.42578125" style="2" customWidth="1"/>
    <col min="1800" max="2048" width="9.140625" style="2"/>
    <col min="2049" max="2049" width="32" style="2" customWidth="1"/>
    <col min="2050" max="2050" width="15.7109375" style="2" customWidth="1"/>
    <col min="2051" max="2051" width="16.85546875" style="2" customWidth="1"/>
    <col min="2052" max="2052" width="3.42578125" style="2" customWidth="1"/>
    <col min="2053" max="2053" width="17.140625" style="2" customWidth="1"/>
    <col min="2054" max="2054" width="15.42578125" style="2" customWidth="1"/>
    <col min="2055" max="2055" width="3.42578125" style="2" customWidth="1"/>
    <col min="2056" max="2304" width="9.140625" style="2"/>
    <col min="2305" max="2305" width="32" style="2" customWidth="1"/>
    <col min="2306" max="2306" width="15.7109375" style="2" customWidth="1"/>
    <col min="2307" max="2307" width="16.85546875" style="2" customWidth="1"/>
    <col min="2308" max="2308" width="3.42578125" style="2" customWidth="1"/>
    <col min="2309" max="2309" width="17.140625" style="2" customWidth="1"/>
    <col min="2310" max="2310" width="15.42578125" style="2" customWidth="1"/>
    <col min="2311" max="2311" width="3.42578125" style="2" customWidth="1"/>
    <col min="2312" max="2560" width="9.140625" style="2"/>
    <col min="2561" max="2561" width="32" style="2" customWidth="1"/>
    <col min="2562" max="2562" width="15.7109375" style="2" customWidth="1"/>
    <col min="2563" max="2563" width="16.85546875" style="2" customWidth="1"/>
    <col min="2564" max="2564" width="3.42578125" style="2" customWidth="1"/>
    <col min="2565" max="2565" width="17.140625" style="2" customWidth="1"/>
    <col min="2566" max="2566" width="15.42578125" style="2" customWidth="1"/>
    <col min="2567" max="2567" width="3.42578125" style="2" customWidth="1"/>
    <col min="2568" max="2816" width="9.140625" style="2"/>
    <col min="2817" max="2817" width="32" style="2" customWidth="1"/>
    <col min="2818" max="2818" width="15.7109375" style="2" customWidth="1"/>
    <col min="2819" max="2819" width="16.85546875" style="2" customWidth="1"/>
    <col min="2820" max="2820" width="3.42578125" style="2" customWidth="1"/>
    <col min="2821" max="2821" width="17.140625" style="2" customWidth="1"/>
    <col min="2822" max="2822" width="15.42578125" style="2" customWidth="1"/>
    <col min="2823" max="2823" width="3.42578125" style="2" customWidth="1"/>
    <col min="2824" max="3072" width="9.140625" style="2"/>
    <col min="3073" max="3073" width="32" style="2" customWidth="1"/>
    <col min="3074" max="3074" width="15.7109375" style="2" customWidth="1"/>
    <col min="3075" max="3075" width="16.85546875" style="2" customWidth="1"/>
    <col min="3076" max="3076" width="3.42578125" style="2" customWidth="1"/>
    <col min="3077" max="3077" width="17.140625" style="2" customWidth="1"/>
    <col min="3078" max="3078" width="15.42578125" style="2" customWidth="1"/>
    <col min="3079" max="3079" width="3.42578125" style="2" customWidth="1"/>
    <col min="3080" max="3328" width="9.140625" style="2"/>
    <col min="3329" max="3329" width="32" style="2" customWidth="1"/>
    <col min="3330" max="3330" width="15.7109375" style="2" customWidth="1"/>
    <col min="3331" max="3331" width="16.85546875" style="2" customWidth="1"/>
    <col min="3332" max="3332" width="3.42578125" style="2" customWidth="1"/>
    <col min="3333" max="3333" width="17.140625" style="2" customWidth="1"/>
    <col min="3334" max="3334" width="15.42578125" style="2" customWidth="1"/>
    <col min="3335" max="3335" width="3.42578125" style="2" customWidth="1"/>
    <col min="3336" max="3584" width="9.140625" style="2"/>
    <col min="3585" max="3585" width="32" style="2" customWidth="1"/>
    <col min="3586" max="3586" width="15.7109375" style="2" customWidth="1"/>
    <col min="3587" max="3587" width="16.85546875" style="2" customWidth="1"/>
    <col min="3588" max="3588" width="3.42578125" style="2" customWidth="1"/>
    <col min="3589" max="3589" width="17.140625" style="2" customWidth="1"/>
    <col min="3590" max="3590" width="15.42578125" style="2" customWidth="1"/>
    <col min="3591" max="3591" width="3.42578125" style="2" customWidth="1"/>
    <col min="3592" max="3840" width="9.140625" style="2"/>
    <col min="3841" max="3841" width="32" style="2" customWidth="1"/>
    <col min="3842" max="3842" width="15.7109375" style="2" customWidth="1"/>
    <col min="3843" max="3843" width="16.85546875" style="2" customWidth="1"/>
    <col min="3844" max="3844" width="3.42578125" style="2" customWidth="1"/>
    <col min="3845" max="3845" width="17.140625" style="2" customWidth="1"/>
    <col min="3846" max="3846" width="15.42578125" style="2" customWidth="1"/>
    <col min="3847" max="3847" width="3.42578125" style="2" customWidth="1"/>
    <col min="3848" max="4096" width="9.140625" style="2"/>
    <col min="4097" max="4097" width="32" style="2" customWidth="1"/>
    <col min="4098" max="4098" width="15.7109375" style="2" customWidth="1"/>
    <col min="4099" max="4099" width="16.85546875" style="2" customWidth="1"/>
    <col min="4100" max="4100" width="3.42578125" style="2" customWidth="1"/>
    <col min="4101" max="4101" width="17.140625" style="2" customWidth="1"/>
    <col min="4102" max="4102" width="15.42578125" style="2" customWidth="1"/>
    <col min="4103" max="4103" width="3.42578125" style="2" customWidth="1"/>
    <col min="4104" max="4352" width="9.140625" style="2"/>
    <col min="4353" max="4353" width="32" style="2" customWidth="1"/>
    <col min="4354" max="4354" width="15.7109375" style="2" customWidth="1"/>
    <col min="4355" max="4355" width="16.85546875" style="2" customWidth="1"/>
    <col min="4356" max="4356" width="3.42578125" style="2" customWidth="1"/>
    <col min="4357" max="4357" width="17.140625" style="2" customWidth="1"/>
    <col min="4358" max="4358" width="15.42578125" style="2" customWidth="1"/>
    <col min="4359" max="4359" width="3.42578125" style="2" customWidth="1"/>
    <col min="4360" max="4608" width="9.140625" style="2"/>
    <col min="4609" max="4609" width="32" style="2" customWidth="1"/>
    <col min="4610" max="4610" width="15.7109375" style="2" customWidth="1"/>
    <col min="4611" max="4611" width="16.85546875" style="2" customWidth="1"/>
    <col min="4612" max="4612" width="3.42578125" style="2" customWidth="1"/>
    <col min="4613" max="4613" width="17.140625" style="2" customWidth="1"/>
    <col min="4614" max="4614" width="15.42578125" style="2" customWidth="1"/>
    <col min="4615" max="4615" width="3.42578125" style="2" customWidth="1"/>
    <col min="4616" max="4864" width="9.140625" style="2"/>
    <col min="4865" max="4865" width="32" style="2" customWidth="1"/>
    <col min="4866" max="4866" width="15.7109375" style="2" customWidth="1"/>
    <col min="4867" max="4867" width="16.85546875" style="2" customWidth="1"/>
    <col min="4868" max="4868" width="3.42578125" style="2" customWidth="1"/>
    <col min="4869" max="4869" width="17.140625" style="2" customWidth="1"/>
    <col min="4870" max="4870" width="15.42578125" style="2" customWidth="1"/>
    <col min="4871" max="4871" width="3.42578125" style="2" customWidth="1"/>
    <col min="4872" max="5120" width="9.140625" style="2"/>
    <col min="5121" max="5121" width="32" style="2" customWidth="1"/>
    <col min="5122" max="5122" width="15.7109375" style="2" customWidth="1"/>
    <col min="5123" max="5123" width="16.85546875" style="2" customWidth="1"/>
    <col min="5124" max="5124" width="3.42578125" style="2" customWidth="1"/>
    <col min="5125" max="5125" width="17.140625" style="2" customWidth="1"/>
    <col min="5126" max="5126" width="15.42578125" style="2" customWidth="1"/>
    <col min="5127" max="5127" width="3.42578125" style="2" customWidth="1"/>
    <col min="5128" max="5376" width="9.140625" style="2"/>
    <col min="5377" max="5377" width="32" style="2" customWidth="1"/>
    <col min="5378" max="5378" width="15.7109375" style="2" customWidth="1"/>
    <col min="5379" max="5379" width="16.85546875" style="2" customWidth="1"/>
    <col min="5380" max="5380" width="3.42578125" style="2" customWidth="1"/>
    <col min="5381" max="5381" width="17.140625" style="2" customWidth="1"/>
    <col min="5382" max="5382" width="15.42578125" style="2" customWidth="1"/>
    <col min="5383" max="5383" width="3.42578125" style="2" customWidth="1"/>
    <col min="5384" max="5632" width="9.140625" style="2"/>
    <col min="5633" max="5633" width="32" style="2" customWidth="1"/>
    <col min="5634" max="5634" width="15.7109375" style="2" customWidth="1"/>
    <col min="5635" max="5635" width="16.85546875" style="2" customWidth="1"/>
    <col min="5636" max="5636" width="3.42578125" style="2" customWidth="1"/>
    <col min="5637" max="5637" width="17.140625" style="2" customWidth="1"/>
    <col min="5638" max="5638" width="15.42578125" style="2" customWidth="1"/>
    <col min="5639" max="5639" width="3.42578125" style="2" customWidth="1"/>
    <col min="5640" max="5888" width="9.140625" style="2"/>
    <col min="5889" max="5889" width="32" style="2" customWidth="1"/>
    <col min="5890" max="5890" width="15.7109375" style="2" customWidth="1"/>
    <col min="5891" max="5891" width="16.85546875" style="2" customWidth="1"/>
    <col min="5892" max="5892" width="3.42578125" style="2" customWidth="1"/>
    <col min="5893" max="5893" width="17.140625" style="2" customWidth="1"/>
    <col min="5894" max="5894" width="15.42578125" style="2" customWidth="1"/>
    <col min="5895" max="5895" width="3.42578125" style="2" customWidth="1"/>
    <col min="5896" max="6144" width="9.140625" style="2"/>
    <col min="6145" max="6145" width="32" style="2" customWidth="1"/>
    <col min="6146" max="6146" width="15.7109375" style="2" customWidth="1"/>
    <col min="6147" max="6147" width="16.85546875" style="2" customWidth="1"/>
    <col min="6148" max="6148" width="3.42578125" style="2" customWidth="1"/>
    <col min="6149" max="6149" width="17.140625" style="2" customWidth="1"/>
    <col min="6150" max="6150" width="15.42578125" style="2" customWidth="1"/>
    <col min="6151" max="6151" width="3.42578125" style="2" customWidth="1"/>
    <col min="6152" max="6400" width="9.140625" style="2"/>
    <col min="6401" max="6401" width="32" style="2" customWidth="1"/>
    <col min="6402" max="6402" width="15.7109375" style="2" customWidth="1"/>
    <col min="6403" max="6403" width="16.85546875" style="2" customWidth="1"/>
    <col min="6404" max="6404" width="3.42578125" style="2" customWidth="1"/>
    <col min="6405" max="6405" width="17.140625" style="2" customWidth="1"/>
    <col min="6406" max="6406" width="15.42578125" style="2" customWidth="1"/>
    <col min="6407" max="6407" width="3.42578125" style="2" customWidth="1"/>
    <col min="6408" max="6656" width="9.140625" style="2"/>
    <col min="6657" max="6657" width="32" style="2" customWidth="1"/>
    <col min="6658" max="6658" width="15.7109375" style="2" customWidth="1"/>
    <col min="6659" max="6659" width="16.85546875" style="2" customWidth="1"/>
    <col min="6660" max="6660" width="3.42578125" style="2" customWidth="1"/>
    <col min="6661" max="6661" width="17.140625" style="2" customWidth="1"/>
    <col min="6662" max="6662" width="15.42578125" style="2" customWidth="1"/>
    <col min="6663" max="6663" width="3.42578125" style="2" customWidth="1"/>
    <col min="6664" max="6912" width="9.140625" style="2"/>
    <col min="6913" max="6913" width="32" style="2" customWidth="1"/>
    <col min="6914" max="6914" width="15.7109375" style="2" customWidth="1"/>
    <col min="6915" max="6915" width="16.85546875" style="2" customWidth="1"/>
    <col min="6916" max="6916" width="3.42578125" style="2" customWidth="1"/>
    <col min="6917" max="6917" width="17.140625" style="2" customWidth="1"/>
    <col min="6918" max="6918" width="15.42578125" style="2" customWidth="1"/>
    <col min="6919" max="6919" width="3.42578125" style="2" customWidth="1"/>
    <col min="6920" max="7168" width="9.140625" style="2"/>
    <col min="7169" max="7169" width="32" style="2" customWidth="1"/>
    <col min="7170" max="7170" width="15.7109375" style="2" customWidth="1"/>
    <col min="7171" max="7171" width="16.85546875" style="2" customWidth="1"/>
    <col min="7172" max="7172" width="3.42578125" style="2" customWidth="1"/>
    <col min="7173" max="7173" width="17.140625" style="2" customWidth="1"/>
    <col min="7174" max="7174" width="15.42578125" style="2" customWidth="1"/>
    <col min="7175" max="7175" width="3.42578125" style="2" customWidth="1"/>
    <col min="7176" max="7424" width="9.140625" style="2"/>
    <col min="7425" max="7425" width="32" style="2" customWidth="1"/>
    <col min="7426" max="7426" width="15.7109375" style="2" customWidth="1"/>
    <col min="7427" max="7427" width="16.85546875" style="2" customWidth="1"/>
    <col min="7428" max="7428" width="3.42578125" style="2" customWidth="1"/>
    <col min="7429" max="7429" width="17.140625" style="2" customWidth="1"/>
    <col min="7430" max="7430" width="15.42578125" style="2" customWidth="1"/>
    <col min="7431" max="7431" width="3.42578125" style="2" customWidth="1"/>
    <col min="7432" max="7680" width="9.140625" style="2"/>
    <col min="7681" max="7681" width="32" style="2" customWidth="1"/>
    <col min="7682" max="7682" width="15.7109375" style="2" customWidth="1"/>
    <col min="7683" max="7683" width="16.85546875" style="2" customWidth="1"/>
    <col min="7684" max="7684" width="3.42578125" style="2" customWidth="1"/>
    <col min="7685" max="7685" width="17.140625" style="2" customWidth="1"/>
    <col min="7686" max="7686" width="15.42578125" style="2" customWidth="1"/>
    <col min="7687" max="7687" width="3.42578125" style="2" customWidth="1"/>
    <col min="7688" max="7936" width="9.140625" style="2"/>
    <col min="7937" max="7937" width="32" style="2" customWidth="1"/>
    <col min="7938" max="7938" width="15.7109375" style="2" customWidth="1"/>
    <col min="7939" max="7939" width="16.85546875" style="2" customWidth="1"/>
    <col min="7940" max="7940" width="3.42578125" style="2" customWidth="1"/>
    <col min="7941" max="7941" width="17.140625" style="2" customWidth="1"/>
    <col min="7942" max="7942" width="15.42578125" style="2" customWidth="1"/>
    <col min="7943" max="7943" width="3.42578125" style="2" customWidth="1"/>
    <col min="7944" max="8192" width="9.140625" style="2"/>
    <col min="8193" max="8193" width="32" style="2" customWidth="1"/>
    <col min="8194" max="8194" width="15.7109375" style="2" customWidth="1"/>
    <col min="8195" max="8195" width="16.85546875" style="2" customWidth="1"/>
    <col min="8196" max="8196" width="3.42578125" style="2" customWidth="1"/>
    <col min="8197" max="8197" width="17.140625" style="2" customWidth="1"/>
    <col min="8198" max="8198" width="15.42578125" style="2" customWidth="1"/>
    <col min="8199" max="8199" width="3.42578125" style="2" customWidth="1"/>
    <col min="8200" max="8448" width="9.140625" style="2"/>
    <col min="8449" max="8449" width="32" style="2" customWidth="1"/>
    <col min="8450" max="8450" width="15.7109375" style="2" customWidth="1"/>
    <col min="8451" max="8451" width="16.85546875" style="2" customWidth="1"/>
    <col min="8452" max="8452" width="3.42578125" style="2" customWidth="1"/>
    <col min="8453" max="8453" width="17.140625" style="2" customWidth="1"/>
    <col min="8454" max="8454" width="15.42578125" style="2" customWidth="1"/>
    <col min="8455" max="8455" width="3.42578125" style="2" customWidth="1"/>
    <col min="8456" max="8704" width="9.140625" style="2"/>
    <col min="8705" max="8705" width="32" style="2" customWidth="1"/>
    <col min="8706" max="8706" width="15.7109375" style="2" customWidth="1"/>
    <col min="8707" max="8707" width="16.85546875" style="2" customWidth="1"/>
    <col min="8708" max="8708" width="3.42578125" style="2" customWidth="1"/>
    <col min="8709" max="8709" width="17.140625" style="2" customWidth="1"/>
    <col min="8710" max="8710" width="15.42578125" style="2" customWidth="1"/>
    <col min="8711" max="8711" width="3.42578125" style="2" customWidth="1"/>
    <col min="8712" max="8960" width="9.140625" style="2"/>
    <col min="8961" max="8961" width="32" style="2" customWidth="1"/>
    <col min="8962" max="8962" width="15.7109375" style="2" customWidth="1"/>
    <col min="8963" max="8963" width="16.85546875" style="2" customWidth="1"/>
    <col min="8964" max="8964" width="3.42578125" style="2" customWidth="1"/>
    <col min="8965" max="8965" width="17.140625" style="2" customWidth="1"/>
    <col min="8966" max="8966" width="15.42578125" style="2" customWidth="1"/>
    <col min="8967" max="8967" width="3.42578125" style="2" customWidth="1"/>
    <col min="8968" max="9216" width="9.140625" style="2"/>
    <col min="9217" max="9217" width="32" style="2" customWidth="1"/>
    <col min="9218" max="9218" width="15.7109375" style="2" customWidth="1"/>
    <col min="9219" max="9219" width="16.85546875" style="2" customWidth="1"/>
    <col min="9220" max="9220" width="3.42578125" style="2" customWidth="1"/>
    <col min="9221" max="9221" width="17.140625" style="2" customWidth="1"/>
    <col min="9222" max="9222" width="15.42578125" style="2" customWidth="1"/>
    <col min="9223" max="9223" width="3.42578125" style="2" customWidth="1"/>
    <col min="9224" max="9472" width="9.140625" style="2"/>
    <col min="9473" max="9473" width="32" style="2" customWidth="1"/>
    <col min="9474" max="9474" width="15.7109375" style="2" customWidth="1"/>
    <col min="9475" max="9475" width="16.85546875" style="2" customWidth="1"/>
    <col min="9476" max="9476" width="3.42578125" style="2" customWidth="1"/>
    <col min="9477" max="9477" width="17.140625" style="2" customWidth="1"/>
    <col min="9478" max="9478" width="15.42578125" style="2" customWidth="1"/>
    <col min="9479" max="9479" width="3.42578125" style="2" customWidth="1"/>
    <col min="9480" max="9728" width="9.140625" style="2"/>
    <col min="9729" max="9729" width="32" style="2" customWidth="1"/>
    <col min="9730" max="9730" width="15.7109375" style="2" customWidth="1"/>
    <col min="9731" max="9731" width="16.85546875" style="2" customWidth="1"/>
    <col min="9732" max="9732" width="3.42578125" style="2" customWidth="1"/>
    <col min="9733" max="9733" width="17.140625" style="2" customWidth="1"/>
    <col min="9734" max="9734" width="15.42578125" style="2" customWidth="1"/>
    <col min="9735" max="9735" width="3.42578125" style="2" customWidth="1"/>
    <col min="9736" max="9984" width="9.140625" style="2"/>
    <col min="9985" max="9985" width="32" style="2" customWidth="1"/>
    <col min="9986" max="9986" width="15.7109375" style="2" customWidth="1"/>
    <col min="9987" max="9987" width="16.85546875" style="2" customWidth="1"/>
    <col min="9988" max="9988" width="3.42578125" style="2" customWidth="1"/>
    <col min="9989" max="9989" width="17.140625" style="2" customWidth="1"/>
    <col min="9990" max="9990" width="15.42578125" style="2" customWidth="1"/>
    <col min="9991" max="9991" width="3.42578125" style="2" customWidth="1"/>
    <col min="9992" max="10240" width="9.140625" style="2"/>
    <col min="10241" max="10241" width="32" style="2" customWidth="1"/>
    <col min="10242" max="10242" width="15.7109375" style="2" customWidth="1"/>
    <col min="10243" max="10243" width="16.85546875" style="2" customWidth="1"/>
    <col min="10244" max="10244" width="3.42578125" style="2" customWidth="1"/>
    <col min="10245" max="10245" width="17.140625" style="2" customWidth="1"/>
    <col min="10246" max="10246" width="15.42578125" style="2" customWidth="1"/>
    <col min="10247" max="10247" width="3.42578125" style="2" customWidth="1"/>
    <col min="10248" max="10496" width="9.140625" style="2"/>
    <col min="10497" max="10497" width="32" style="2" customWidth="1"/>
    <col min="10498" max="10498" width="15.7109375" style="2" customWidth="1"/>
    <col min="10499" max="10499" width="16.85546875" style="2" customWidth="1"/>
    <col min="10500" max="10500" width="3.42578125" style="2" customWidth="1"/>
    <col min="10501" max="10501" width="17.140625" style="2" customWidth="1"/>
    <col min="10502" max="10502" width="15.42578125" style="2" customWidth="1"/>
    <col min="10503" max="10503" width="3.42578125" style="2" customWidth="1"/>
    <col min="10504" max="10752" width="9.140625" style="2"/>
    <col min="10753" max="10753" width="32" style="2" customWidth="1"/>
    <col min="10754" max="10754" width="15.7109375" style="2" customWidth="1"/>
    <col min="10755" max="10755" width="16.85546875" style="2" customWidth="1"/>
    <col min="10756" max="10756" width="3.42578125" style="2" customWidth="1"/>
    <col min="10757" max="10757" width="17.140625" style="2" customWidth="1"/>
    <col min="10758" max="10758" width="15.42578125" style="2" customWidth="1"/>
    <col min="10759" max="10759" width="3.42578125" style="2" customWidth="1"/>
    <col min="10760" max="11008" width="9.140625" style="2"/>
    <col min="11009" max="11009" width="32" style="2" customWidth="1"/>
    <col min="11010" max="11010" width="15.7109375" style="2" customWidth="1"/>
    <col min="11011" max="11011" width="16.85546875" style="2" customWidth="1"/>
    <col min="11012" max="11012" width="3.42578125" style="2" customWidth="1"/>
    <col min="11013" max="11013" width="17.140625" style="2" customWidth="1"/>
    <col min="11014" max="11014" width="15.42578125" style="2" customWidth="1"/>
    <col min="11015" max="11015" width="3.42578125" style="2" customWidth="1"/>
    <col min="11016" max="11264" width="9.140625" style="2"/>
    <col min="11265" max="11265" width="32" style="2" customWidth="1"/>
    <col min="11266" max="11266" width="15.7109375" style="2" customWidth="1"/>
    <col min="11267" max="11267" width="16.85546875" style="2" customWidth="1"/>
    <col min="11268" max="11268" width="3.42578125" style="2" customWidth="1"/>
    <col min="11269" max="11269" width="17.140625" style="2" customWidth="1"/>
    <col min="11270" max="11270" width="15.42578125" style="2" customWidth="1"/>
    <col min="11271" max="11271" width="3.42578125" style="2" customWidth="1"/>
    <col min="11272" max="11520" width="9.140625" style="2"/>
    <col min="11521" max="11521" width="32" style="2" customWidth="1"/>
    <col min="11522" max="11522" width="15.7109375" style="2" customWidth="1"/>
    <col min="11523" max="11523" width="16.85546875" style="2" customWidth="1"/>
    <col min="11524" max="11524" width="3.42578125" style="2" customWidth="1"/>
    <col min="11525" max="11525" width="17.140625" style="2" customWidth="1"/>
    <col min="11526" max="11526" width="15.42578125" style="2" customWidth="1"/>
    <col min="11527" max="11527" width="3.42578125" style="2" customWidth="1"/>
    <col min="11528" max="11776" width="9.140625" style="2"/>
    <col min="11777" max="11777" width="32" style="2" customWidth="1"/>
    <col min="11778" max="11778" width="15.7109375" style="2" customWidth="1"/>
    <col min="11779" max="11779" width="16.85546875" style="2" customWidth="1"/>
    <col min="11780" max="11780" width="3.42578125" style="2" customWidth="1"/>
    <col min="11781" max="11781" width="17.140625" style="2" customWidth="1"/>
    <col min="11782" max="11782" width="15.42578125" style="2" customWidth="1"/>
    <col min="11783" max="11783" width="3.42578125" style="2" customWidth="1"/>
    <col min="11784" max="12032" width="9.140625" style="2"/>
    <col min="12033" max="12033" width="32" style="2" customWidth="1"/>
    <col min="12034" max="12034" width="15.7109375" style="2" customWidth="1"/>
    <col min="12035" max="12035" width="16.85546875" style="2" customWidth="1"/>
    <col min="12036" max="12036" width="3.42578125" style="2" customWidth="1"/>
    <col min="12037" max="12037" width="17.140625" style="2" customWidth="1"/>
    <col min="12038" max="12038" width="15.42578125" style="2" customWidth="1"/>
    <col min="12039" max="12039" width="3.42578125" style="2" customWidth="1"/>
    <col min="12040" max="12288" width="9.140625" style="2"/>
    <col min="12289" max="12289" width="32" style="2" customWidth="1"/>
    <col min="12290" max="12290" width="15.7109375" style="2" customWidth="1"/>
    <col min="12291" max="12291" width="16.85546875" style="2" customWidth="1"/>
    <col min="12292" max="12292" width="3.42578125" style="2" customWidth="1"/>
    <col min="12293" max="12293" width="17.140625" style="2" customWidth="1"/>
    <col min="12294" max="12294" width="15.42578125" style="2" customWidth="1"/>
    <col min="12295" max="12295" width="3.42578125" style="2" customWidth="1"/>
    <col min="12296" max="12544" width="9.140625" style="2"/>
    <col min="12545" max="12545" width="32" style="2" customWidth="1"/>
    <col min="12546" max="12546" width="15.7109375" style="2" customWidth="1"/>
    <col min="12547" max="12547" width="16.85546875" style="2" customWidth="1"/>
    <col min="12548" max="12548" width="3.42578125" style="2" customWidth="1"/>
    <col min="12549" max="12549" width="17.140625" style="2" customWidth="1"/>
    <col min="12550" max="12550" width="15.42578125" style="2" customWidth="1"/>
    <col min="12551" max="12551" width="3.42578125" style="2" customWidth="1"/>
    <col min="12552" max="12800" width="9.140625" style="2"/>
    <col min="12801" max="12801" width="32" style="2" customWidth="1"/>
    <col min="12802" max="12802" width="15.7109375" style="2" customWidth="1"/>
    <col min="12803" max="12803" width="16.85546875" style="2" customWidth="1"/>
    <col min="12804" max="12804" width="3.42578125" style="2" customWidth="1"/>
    <col min="12805" max="12805" width="17.140625" style="2" customWidth="1"/>
    <col min="12806" max="12806" width="15.42578125" style="2" customWidth="1"/>
    <col min="12807" max="12807" width="3.42578125" style="2" customWidth="1"/>
    <col min="12808" max="13056" width="9.140625" style="2"/>
    <col min="13057" max="13057" width="32" style="2" customWidth="1"/>
    <col min="13058" max="13058" width="15.7109375" style="2" customWidth="1"/>
    <col min="13059" max="13059" width="16.85546875" style="2" customWidth="1"/>
    <col min="13060" max="13060" width="3.42578125" style="2" customWidth="1"/>
    <col min="13061" max="13061" width="17.140625" style="2" customWidth="1"/>
    <col min="13062" max="13062" width="15.42578125" style="2" customWidth="1"/>
    <col min="13063" max="13063" width="3.42578125" style="2" customWidth="1"/>
    <col min="13064" max="13312" width="9.140625" style="2"/>
    <col min="13313" max="13313" width="32" style="2" customWidth="1"/>
    <col min="13314" max="13314" width="15.7109375" style="2" customWidth="1"/>
    <col min="13315" max="13315" width="16.85546875" style="2" customWidth="1"/>
    <col min="13316" max="13316" width="3.42578125" style="2" customWidth="1"/>
    <col min="13317" max="13317" width="17.140625" style="2" customWidth="1"/>
    <col min="13318" max="13318" width="15.42578125" style="2" customWidth="1"/>
    <col min="13319" max="13319" width="3.42578125" style="2" customWidth="1"/>
    <col min="13320" max="13568" width="9.140625" style="2"/>
    <col min="13569" max="13569" width="32" style="2" customWidth="1"/>
    <col min="13570" max="13570" width="15.7109375" style="2" customWidth="1"/>
    <col min="13571" max="13571" width="16.85546875" style="2" customWidth="1"/>
    <col min="13572" max="13572" width="3.42578125" style="2" customWidth="1"/>
    <col min="13573" max="13573" width="17.140625" style="2" customWidth="1"/>
    <col min="13574" max="13574" width="15.42578125" style="2" customWidth="1"/>
    <col min="13575" max="13575" width="3.42578125" style="2" customWidth="1"/>
    <col min="13576" max="13824" width="9.140625" style="2"/>
    <col min="13825" max="13825" width="32" style="2" customWidth="1"/>
    <col min="13826" max="13826" width="15.7109375" style="2" customWidth="1"/>
    <col min="13827" max="13827" width="16.85546875" style="2" customWidth="1"/>
    <col min="13828" max="13828" width="3.42578125" style="2" customWidth="1"/>
    <col min="13829" max="13829" width="17.140625" style="2" customWidth="1"/>
    <col min="13830" max="13830" width="15.42578125" style="2" customWidth="1"/>
    <col min="13831" max="13831" width="3.42578125" style="2" customWidth="1"/>
    <col min="13832" max="14080" width="9.140625" style="2"/>
    <col min="14081" max="14081" width="32" style="2" customWidth="1"/>
    <col min="14082" max="14082" width="15.7109375" style="2" customWidth="1"/>
    <col min="14083" max="14083" width="16.85546875" style="2" customWidth="1"/>
    <col min="14084" max="14084" width="3.42578125" style="2" customWidth="1"/>
    <col min="14085" max="14085" width="17.140625" style="2" customWidth="1"/>
    <col min="14086" max="14086" width="15.42578125" style="2" customWidth="1"/>
    <col min="14087" max="14087" width="3.42578125" style="2" customWidth="1"/>
    <col min="14088" max="14336" width="9.140625" style="2"/>
    <col min="14337" max="14337" width="32" style="2" customWidth="1"/>
    <col min="14338" max="14338" width="15.7109375" style="2" customWidth="1"/>
    <col min="14339" max="14339" width="16.85546875" style="2" customWidth="1"/>
    <col min="14340" max="14340" width="3.42578125" style="2" customWidth="1"/>
    <col min="14341" max="14341" width="17.140625" style="2" customWidth="1"/>
    <col min="14342" max="14342" width="15.42578125" style="2" customWidth="1"/>
    <col min="14343" max="14343" width="3.42578125" style="2" customWidth="1"/>
    <col min="14344" max="14592" width="9.140625" style="2"/>
    <col min="14593" max="14593" width="32" style="2" customWidth="1"/>
    <col min="14594" max="14594" width="15.7109375" style="2" customWidth="1"/>
    <col min="14595" max="14595" width="16.85546875" style="2" customWidth="1"/>
    <col min="14596" max="14596" width="3.42578125" style="2" customWidth="1"/>
    <col min="14597" max="14597" width="17.140625" style="2" customWidth="1"/>
    <col min="14598" max="14598" width="15.42578125" style="2" customWidth="1"/>
    <col min="14599" max="14599" width="3.42578125" style="2" customWidth="1"/>
    <col min="14600" max="14848" width="9.140625" style="2"/>
    <col min="14849" max="14849" width="32" style="2" customWidth="1"/>
    <col min="14850" max="14850" width="15.7109375" style="2" customWidth="1"/>
    <col min="14851" max="14851" width="16.85546875" style="2" customWidth="1"/>
    <col min="14852" max="14852" width="3.42578125" style="2" customWidth="1"/>
    <col min="14853" max="14853" width="17.140625" style="2" customWidth="1"/>
    <col min="14854" max="14854" width="15.42578125" style="2" customWidth="1"/>
    <col min="14855" max="14855" width="3.42578125" style="2" customWidth="1"/>
    <col min="14856" max="15104" width="9.140625" style="2"/>
    <col min="15105" max="15105" width="32" style="2" customWidth="1"/>
    <col min="15106" max="15106" width="15.7109375" style="2" customWidth="1"/>
    <col min="15107" max="15107" width="16.85546875" style="2" customWidth="1"/>
    <col min="15108" max="15108" width="3.42578125" style="2" customWidth="1"/>
    <col min="15109" max="15109" width="17.140625" style="2" customWidth="1"/>
    <col min="15110" max="15110" width="15.42578125" style="2" customWidth="1"/>
    <col min="15111" max="15111" width="3.42578125" style="2" customWidth="1"/>
    <col min="15112" max="15360" width="9.140625" style="2"/>
    <col min="15361" max="15361" width="32" style="2" customWidth="1"/>
    <col min="15362" max="15362" width="15.7109375" style="2" customWidth="1"/>
    <col min="15363" max="15363" width="16.85546875" style="2" customWidth="1"/>
    <col min="15364" max="15364" width="3.42578125" style="2" customWidth="1"/>
    <col min="15365" max="15365" width="17.140625" style="2" customWidth="1"/>
    <col min="15366" max="15366" width="15.42578125" style="2" customWidth="1"/>
    <col min="15367" max="15367" width="3.42578125" style="2" customWidth="1"/>
    <col min="15368" max="15616" width="9.140625" style="2"/>
    <col min="15617" max="15617" width="32" style="2" customWidth="1"/>
    <col min="15618" max="15618" width="15.7109375" style="2" customWidth="1"/>
    <col min="15619" max="15619" width="16.85546875" style="2" customWidth="1"/>
    <col min="15620" max="15620" width="3.42578125" style="2" customWidth="1"/>
    <col min="15621" max="15621" width="17.140625" style="2" customWidth="1"/>
    <col min="15622" max="15622" width="15.42578125" style="2" customWidth="1"/>
    <col min="15623" max="15623" width="3.42578125" style="2" customWidth="1"/>
    <col min="15624" max="15872" width="9.140625" style="2"/>
    <col min="15873" max="15873" width="32" style="2" customWidth="1"/>
    <col min="15874" max="15874" width="15.7109375" style="2" customWidth="1"/>
    <col min="15875" max="15875" width="16.85546875" style="2" customWidth="1"/>
    <col min="15876" max="15876" width="3.42578125" style="2" customWidth="1"/>
    <col min="15877" max="15877" width="17.140625" style="2" customWidth="1"/>
    <col min="15878" max="15878" width="15.42578125" style="2" customWidth="1"/>
    <col min="15879" max="15879" width="3.42578125" style="2" customWidth="1"/>
    <col min="15880" max="16128" width="9.140625" style="2"/>
    <col min="16129" max="16129" width="32" style="2" customWidth="1"/>
    <col min="16130" max="16130" width="15.7109375" style="2" customWidth="1"/>
    <col min="16131" max="16131" width="16.85546875" style="2" customWidth="1"/>
    <col min="16132" max="16132" width="3.42578125" style="2" customWidth="1"/>
    <col min="16133" max="16133" width="17.140625" style="2" customWidth="1"/>
    <col min="16134" max="16134" width="15.42578125" style="2" customWidth="1"/>
    <col min="16135" max="16135" width="3.42578125" style="2" customWidth="1"/>
    <col min="16136" max="16384" width="9.140625" style="2"/>
  </cols>
  <sheetData>
    <row r="1" spans="1:7" ht="20.25" x14ac:dyDescent="0.3">
      <c r="A1" s="1" t="s">
        <v>180</v>
      </c>
      <c r="B1" s="1"/>
      <c r="C1" s="1"/>
      <c r="D1" s="1"/>
      <c r="E1" s="1"/>
      <c r="F1" s="1"/>
      <c r="G1" s="1"/>
    </row>
    <row r="2" spans="1:7" ht="20.25" x14ac:dyDescent="0.3">
      <c r="A2" s="1" t="s">
        <v>181</v>
      </c>
      <c r="B2" s="1"/>
      <c r="C2" s="1"/>
      <c r="D2" s="1"/>
      <c r="E2" s="1"/>
      <c r="F2" s="1"/>
      <c r="G2" s="1"/>
    </row>
    <row r="3" spans="1:7" ht="20.25" x14ac:dyDescent="0.3">
      <c r="A3" s="1" t="s">
        <v>1</v>
      </c>
      <c r="B3" s="1"/>
      <c r="C3" s="1"/>
      <c r="D3" s="1"/>
      <c r="E3" s="1"/>
      <c r="F3" s="1"/>
      <c r="G3" s="1"/>
    </row>
    <row r="5" spans="1:7" ht="18" x14ac:dyDescent="0.25">
      <c r="A5" s="3" t="s">
        <v>198</v>
      </c>
      <c r="B5" s="3"/>
      <c r="C5" s="3"/>
      <c r="D5" s="3"/>
      <c r="E5" s="3"/>
      <c r="F5" s="3"/>
      <c r="G5" s="3"/>
    </row>
    <row r="6" spans="1:7" ht="18" x14ac:dyDescent="0.25">
      <c r="A6" s="3" t="s">
        <v>20</v>
      </c>
      <c r="B6" s="3"/>
      <c r="C6" s="3"/>
      <c r="D6" s="3"/>
      <c r="E6" s="3"/>
      <c r="F6" s="3"/>
      <c r="G6" s="3"/>
    </row>
    <row r="7" spans="1:7" ht="15" x14ac:dyDescent="0.2">
      <c r="A7" s="5"/>
      <c r="B7" s="5"/>
      <c r="C7" s="5"/>
      <c r="D7" s="5"/>
      <c r="E7" s="5"/>
      <c r="F7" s="5"/>
      <c r="G7" s="5"/>
    </row>
    <row r="8" spans="1:7" ht="15.75" x14ac:dyDescent="0.25">
      <c r="A8" s="67"/>
      <c r="B8" s="6"/>
      <c r="C8" s="7" t="s">
        <v>5</v>
      </c>
      <c r="D8" s="8"/>
      <c r="E8" s="34" t="s">
        <v>9</v>
      </c>
      <c r="F8" s="7" t="s">
        <v>5</v>
      </c>
      <c r="G8" s="9"/>
    </row>
    <row r="9" spans="1:7" ht="15.75" x14ac:dyDescent="0.25">
      <c r="A9" s="10" t="s">
        <v>21</v>
      </c>
      <c r="B9" s="11" t="s">
        <v>7</v>
      </c>
      <c r="C9" s="12" t="s">
        <v>8</v>
      </c>
      <c r="D9" s="13"/>
      <c r="E9" s="37" t="s">
        <v>22</v>
      </c>
      <c r="F9" s="12" t="s">
        <v>8</v>
      </c>
      <c r="G9" s="14"/>
    </row>
    <row r="10" spans="1:7" ht="28.5" customHeight="1" x14ac:dyDescent="0.25">
      <c r="A10" s="148" t="s">
        <v>23</v>
      </c>
      <c r="B10" s="16">
        <v>468</v>
      </c>
      <c r="C10" s="17">
        <f t="shared" ref="C10:C17" si="0">(B10/B$19)*100</f>
        <v>3.3972125435540068</v>
      </c>
      <c r="D10" s="5" t="s">
        <v>11</v>
      </c>
      <c r="E10" s="18">
        <v>-1712642</v>
      </c>
      <c r="F10" s="17">
        <f t="shared" ref="F10:F17" si="1">(E10/E$19)*100</f>
        <v>-9.5004582887940003E-2</v>
      </c>
      <c r="G10" s="19" t="s">
        <v>11</v>
      </c>
    </row>
    <row r="11" spans="1:7" ht="28.5" customHeight="1" x14ac:dyDescent="0.25">
      <c r="A11" s="15" t="s">
        <v>24</v>
      </c>
      <c r="B11" s="16">
        <v>607</v>
      </c>
      <c r="C11" s="17">
        <f t="shared" si="0"/>
        <v>4.406213704994193</v>
      </c>
      <c r="D11" s="5"/>
      <c r="E11" s="20">
        <v>382370</v>
      </c>
      <c r="F11" s="17">
        <f t="shared" si="1"/>
        <v>2.1211030886117251E-2</v>
      </c>
      <c r="G11" s="19"/>
    </row>
    <row r="12" spans="1:7" ht="28.5" customHeight="1" x14ac:dyDescent="0.25">
      <c r="A12" s="15" t="s">
        <v>25</v>
      </c>
      <c r="B12" s="16">
        <v>1632</v>
      </c>
      <c r="C12" s="17">
        <f t="shared" si="0"/>
        <v>11.846689895470384</v>
      </c>
      <c r="D12" s="5"/>
      <c r="E12" s="20">
        <v>4440752</v>
      </c>
      <c r="F12" s="17">
        <f t="shared" si="1"/>
        <v>0.24633974378112025</v>
      </c>
      <c r="G12" s="19"/>
    </row>
    <row r="13" spans="1:7" ht="28.5" customHeight="1" x14ac:dyDescent="0.25">
      <c r="A13" s="15" t="s">
        <v>26</v>
      </c>
      <c r="B13" s="16">
        <v>2803</v>
      </c>
      <c r="C13" s="17">
        <f t="shared" si="0"/>
        <v>20.34698025551684</v>
      </c>
      <c r="D13" s="5"/>
      <c r="E13" s="20">
        <v>20555919</v>
      </c>
      <c r="F13" s="17">
        <f t="shared" si="1"/>
        <v>1.1402888113647107</v>
      </c>
      <c r="G13" s="19"/>
    </row>
    <row r="14" spans="1:7" ht="28.5" customHeight="1" x14ac:dyDescent="0.25">
      <c r="A14" s="15" t="s">
        <v>27</v>
      </c>
      <c r="B14" s="16">
        <v>5171</v>
      </c>
      <c r="C14" s="17">
        <f t="shared" si="0"/>
        <v>37.536295005807204</v>
      </c>
      <c r="D14" s="5"/>
      <c r="E14" s="20">
        <v>118342214</v>
      </c>
      <c r="F14" s="17">
        <f t="shared" si="1"/>
        <v>6.5647418894931544</v>
      </c>
      <c r="G14" s="19"/>
    </row>
    <row r="15" spans="1:7" ht="28.5" customHeight="1" x14ac:dyDescent="0.25">
      <c r="A15" s="15" t="s">
        <v>199</v>
      </c>
      <c r="B15" s="16">
        <v>2521</v>
      </c>
      <c r="C15" s="17">
        <f t="shared" si="0"/>
        <v>18.299941927990709</v>
      </c>
      <c r="D15" s="5"/>
      <c r="E15" s="20">
        <v>365789218</v>
      </c>
      <c r="F15" s="17">
        <f t="shared" si="1"/>
        <v>20.291252976976949</v>
      </c>
      <c r="G15" s="19"/>
    </row>
    <row r="16" spans="1:7" ht="28.5" customHeight="1" x14ac:dyDescent="0.25">
      <c r="A16" s="15" t="s">
        <v>29</v>
      </c>
      <c r="B16" s="16">
        <v>263</v>
      </c>
      <c r="C16" s="17">
        <f t="shared" si="0"/>
        <v>1.9091173054587689</v>
      </c>
      <c r="D16" s="5"/>
      <c r="E16" s="20">
        <v>187812167</v>
      </c>
      <c r="F16" s="17">
        <f t="shared" si="1"/>
        <v>10.418415866897536</v>
      </c>
      <c r="G16" s="19"/>
    </row>
    <row r="17" spans="1:7" ht="28.5" customHeight="1" x14ac:dyDescent="0.25">
      <c r="A17" s="15" t="s">
        <v>30</v>
      </c>
      <c r="B17" s="16">
        <v>311</v>
      </c>
      <c r="C17" s="17">
        <f t="shared" si="0"/>
        <v>2.2575493612078978</v>
      </c>
      <c r="D17" s="5"/>
      <c r="E17" s="20">
        <v>1107084091</v>
      </c>
      <c r="F17" s="17">
        <f t="shared" si="1"/>
        <v>61.412754263488353</v>
      </c>
      <c r="G17" s="19"/>
    </row>
    <row r="18" spans="1:7" ht="15.75" x14ac:dyDescent="0.25">
      <c r="A18" s="15"/>
      <c r="B18" s="39"/>
      <c r="C18" s="17"/>
      <c r="D18" s="5"/>
      <c r="E18" s="20"/>
      <c r="F18" s="17"/>
      <c r="G18" s="19"/>
    </row>
    <row r="19" spans="1:7" ht="15.75" x14ac:dyDescent="0.25">
      <c r="A19" s="25" t="s">
        <v>18</v>
      </c>
      <c r="B19" s="26">
        <f>SUM(B10:B17)</f>
        <v>13776</v>
      </c>
      <c r="C19" s="40">
        <f>SUM(C10:C17)</f>
        <v>100</v>
      </c>
      <c r="D19" s="41" t="s">
        <v>11</v>
      </c>
      <c r="E19" s="29">
        <f>SUM(E10:E17)</f>
        <v>1802694089</v>
      </c>
      <c r="F19" s="40">
        <f>SUM(F10:F17)</f>
        <v>100</v>
      </c>
      <c r="G19" s="30" t="s">
        <v>11</v>
      </c>
    </row>
  </sheetData>
  <mergeCells count="5">
    <mergeCell ref="A1:G1"/>
    <mergeCell ref="A2:G2"/>
    <mergeCell ref="A3:G3"/>
    <mergeCell ref="A5:G5"/>
    <mergeCell ref="A6:G6"/>
  </mergeCells>
  <pageMargins left="0.7" right="0.7" top="0.75" bottom="0.75" header="0.3" footer="0.3"/>
  <pageSetup scale="88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1D54-80DE-403E-A78C-9D540286F471}">
  <dimension ref="A1:G24"/>
  <sheetViews>
    <sheetView showGridLines="0" zoomScaleNormal="100" workbookViewId="0">
      <selection sqref="A1:G1"/>
    </sheetView>
  </sheetViews>
  <sheetFormatPr defaultRowHeight="12.75" x14ac:dyDescent="0.2"/>
  <cols>
    <col min="1" max="1" width="32" style="2" customWidth="1"/>
    <col min="2" max="2" width="15.7109375" style="2" customWidth="1"/>
    <col min="3" max="3" width="16.85546875" style="2" customWidth="1"/>
    <col min="4" max="4" width="3.42578125" style="2" customWidth="1"/>
    <col min="5" max="5" width="17.140625" style="2" customWidth="1"/>
    <col min="6" max="6" width="15.42578125" style="2" customWidth="1"/>
    <col min="7" max="7" width="3.42578125" style="2" customWidth="1"/>
    <col min="8" max="256" width="9.140625" style="2"/>
    <col min="257" max="257" width="32" style="2" customWidth="1"/>
    <col min="258" max="258" width="15.7109375" style="2" customWidth="1"/>
    <col min="259" max="259" width="16.85546875" style="2" customWidth="1"/>
    <col min="260" max="260" width="3.42578125" style="2" customWidth="1"/>
    <col min="261" max="261" width="17.140625" style="2" customWidth="1"/>
    <col min="262" max="262" width="15.42578125" style="2" customWidth="1"/>
    <col min="263" max="263" width="3.42578125" style="2" customWidth="1"/>
    <col min="264" max="512" width="9.140625" style="2"/>
    <col min="513" max="513" width="32" style="2" customWidth="1"/>
    <col min="514" max="514" width="15.7109375" style="2" customWidth="1"/>
    <col min="515" max="515" width="16.85546875" style="2" customWidth="1"/>
    <col min="516" max="516" width="3.42578125" style="2" customWidth="1"/>
    <col min="517" max="517" width="17.140625" style="2" customWidth="1"/>
    <col min="518" max="518" width="15.42578125" style="2" customWidth="1"/>
    <col min="519" max="519" width="3.42578125" style="2" customWidth="1"/>
    <col min="520" max="768" width="9.140625" style="2"/>
    <col min="769" max="769" width="32" style="2" customWidth="1"/>
    <col min="770" max="770" width="15.7109375" style="2" customWidth="1"/>
    <col min="771" max="771" width="16.85546875" style="2" customWidth="1"/>
    <col min="772" max="772" width="3.42578125" style="2" customWidth="1"/>
    <col min="773" max="773" width="17.140625" style="2" customWidth="1"/>
    <col min="774" max="774" width="15.42578125" style="2" customWidth="1"/>
    <col min="775" max="775" width="3.42578125" style="2" customWidth="1"/>
    <col min="776" max="1024" width="9.140625" style="2"/>
    <col min="1025" max="1025" width="32" style="2" customWidth="1"/>
    <col min="1026" max="1026" width="15.7109375" style="2" customWidth="1"/>
    <col min="1027" max="1027" width="16.85546875" style="2" customWidth="1"/>
    <col min="1028" max="1028" width="3.42578125" style="2" customWidth="1"/>
    <col min="1029" max="1029" width="17.140625" style="2" customWidth="1"/>
    <col min="1030" max="1030" width="15.42578125" style="2" customWidth="1"/>
    <col min="1031" max="1031" width="3.42578125" style="2" customWidth="1"/>
    <col min="1032" max="1280" width="9.140625" style="2"/>
    <col min="1281" max="1281" width="32" style="2" customWidth="1"/>
    <col min="1282" max="1282" width="15.7109375" style="2" customWidth="1"/>
    <col min="1283" max="1283" width="16.85546875" style="2" customWidth="1"/>
    <col min="1284" max="1284" width="3.42578125" style="2" customWidth="1"/>
    <col min="1285" max="1285" width="17.140625" style="2" customWidth="1"/>
    <col min="1286" max="1286" width="15.42578125" style="2" customWidth="1"/>
    <col min="1287" max="1287" width="3.42578125" style="2" customWidth="1"/>
    <col min="1288" max="1536" width="9.140625" style="2"/>
    <col min="1537" max="1537" width="32" style="2" customWidth="1"/>
    <col min="1538" max="1538" width="15.7109375" style="2" customWidth="1"/>
    <col min="1539" max="1539" width="16.85546875" style="2" customWidth="1"/>
    <col min="1540" max="1540" width="3.42578125" style="2" customWidth="1"/>
    <col min="1541" max="1541" width="17.140625" style="2" customWidth="1"/>
    <col min="1542" max="1542" width="15.42578125" style="2" customWidth="1"/>
    <col min="1543" max="1543" width="3.42578125" style="2" customWidth="1"/>
    <col min="1544" max="1792" width="9.140625" style="2"/>
    <col min="1793" max="1793" width="32" style="2" customWidth="1"/>
    <col min="1794" max="1794" width="15.7109375" style="2" customWidth="1"/>
    <col min="1795" max="1795" width="16.85546875" style="2" customWidth="1"/>
    <col min="1796" max="1796" width="3.42578125" style="2" customWidth="1"/>
    <col min="1797" max="1797" width="17.140625" style="2" customWidth="1"/>
    <col min="1798" max="1798" width="15.42578125" style="2" customWidth="1"/>
    <col min="1799" max="1799" width="3.42578125" style="2" customWidth="1"/>
    <col min="1800" max="2048" width="9.140625" style="2"/>
    <col min="2049" max="2049" width="32" style="2" customWidth="1"/>
    <col min="2050" max="2050" width="15.7109375" style="2" customWidth="1"/>
    <col min="2051" max="2051" width="16.85546875" style="2" customWidth="1"/>
    <col min="2052" max="2052" width="3.42578125" style="2" customWidth="1"/>
    <col min="2053" max="2053" width="17.140625" style="2" customWidth="1"/>
    <col min="2054" max="2054" width="15.42578125" style="2" customWidth="1"/>
    <col min="2055" max="2055" width="3.42578125" style="2" customWidth="1"/>
    <col min="2056" max="2304" width="9.140625" style="2"/>
    <col min="2305" max="2305" width="32" style="2" customWidth="1"/>
    <col min="2306" max="2306" width="15.7109375" style="2" customWidth="1"/>
    <col min="2307" max="2307" width="16.85546875" style="2" customWidth="1"/>
    <col min="2308" max="2308" width="3.42578125" style="2" customWidth="1"/>
    <col min="2309" max="2309" width="17.140625" style="2" customWidth="1"/>
    <col min="2310" max="2310" width="15.42578125" style="2" customWidth="1"/>
    <col min="2311" max="2311" width="3.42578125" style="2" customWidth="1"/>
    <col min="2312" max="2560" width="9.140625" style="2"/>
    <col min="2561" max="2561" width="32" style="2" customWidth="1"/>
    <col min="2562" max="2562" width="15.7109375" style="2" customWidth="1"/>
    <col min="2563" max="2563" width="16.85546875" style="2" customWidth="1"/>
    <col min="2564" max="2564" width="3.42578125" style="2" customWidth="1"/>
    <col min="2565" max="2565" width="17.140625" style="2" customWidth="1"/>
    <col min="2566" max="2566" width="15.42578125" style="2" customWidth="1"/>
    <col min="2567" max="2567" width="3.42578125" style="2" customWidth="1"/>
    <col min="2568" max="2816" width="9.140625" style="2"/>
    <col min="2817" max="2817" width="32" style="2" customWidth="1"/>
    <col min="2818" max="2818" width="15.7109375" style="2" customWidth="1"/>
    <col min="2819" max="2819" width="16.85546875" style="2" customWidth="1"/>
    <col min="2820" max="2820" width="3.42578125" style="2" customWidth="1"/>
    <col min="2821" max="2821" width="17.140625" style="2" customWidth="1"/>
    <col min="2822" max="2822" width="15.42578125" style="2" customWidth="1"/>
    <col min="2823" max="2823" width="3.42578125" style="2" customWidth="1"/>
    <col min="2824" max="3072" width="9.140625" style="2"/>
    <col min="3073" max="3073" width="32" style="2" customWidth="1"/>
    <col min="3074" max="3074" width="15.7109375" style="2" customWidth="1"/>
    <col min="3075" max="3075" width="16.85546875" style="2" customWidth="1"/>
    <col min="3076" max="3076" width="3.42578125" style="2" customWidth="1"/>
    <col min="3077" max="3077" width="17.140625" style="2" customWidth="1"/>
    <col min="3078" max="3078" width="15.42578125" style="2" customWidth="1"/>
    <col min="3079" max="3079" width="3.42578125" style="2" customWidth="1"/>
    <col min="3080" max="3328" width="9.140625" style="2"/>
    <col min="3329" max="3329" width="32" style="2" customWidth="1"/>
    <col min="3330" max="3330" width="15.7109375" style="2" customWidth="1"/>
    <col min="3331" max="3331" width="16.85546875" style="2" customWidth="1"/>
    <col min="3332" max="3332" width="3.42578125" style="2" customWidth="1"/>
    <col min="3333" max="3333" width="17.140625" style="2" customWidth="1"/>
    <col min="3334" max="3334" width="15.42578125" style="2" customWidth="1"/>
    <col min="3335" max="3335" width="3.42578125" style="2" customWidth="1"/>
    <col min="3336" max="3584" width="9.140625" style="2"/>
    <col min="3585" max="3585" width="32" style="2" customWidth="1"/>
    <col min="3586" max="3586" width="15.7109375" style="2" customWidth="1"/>
    <col min="3587" max="3587" width="16.85546875" style="2" customWidth="1"/>
    <col min="3588" max="3588" width="3.42578125" style="2" customWidth="1"/>
    <col min="3589" max="3589" width="17.140625" style="2" customWidth="1"/>
    <col min="3590" max="3590" width="15.42578125" style="2" customWidth="1"/>
    <col min="3591" max="3591" width="3.42578125" style="2" customWidth="1"/>
    <col min="3592" max="3840" width="9.140625" style="2"/>
    <col min="3841" max="3841" width="32" style="2" customWidth="1"/>
    <col min="3842" max="3842" width="15.7109375" style="2" customWidth="1"/>
    <col min="3843" max="3843" width="16.85546875" style="2" customWidth="1"/>
    <col min="3844" max="3844" width="3.42578125" style="2" customWidth="1"/>
    <col min="3845" max="3845" width="17.140625" style="2" customWidth="1"/>
    <col min="3846" max="3846" width="15.42578125" style="2" customWidth="1"/>
    <col min="3847" max="3847" width="3.42578125" style="2" customWidth="1"/>
    <col min="3848" max="4096" width="9.140625" style="2"/>
    <col min="4097" max="4097" width="32" style="2" customWidth="1"/>
    <col min="4098" max="4098" width="15.7109375" style="2" customWidth="1"/>
    <col min="4099" max="4099" width="16.85546875" style="2" customWidth="1"/>
    <col min="4100" max="4100" width="3.42578125" style="2" customWidth="1"/>
    <col min="4101" max="4101" width="17.140625" style="2" customWidth="1"/>
    <col min="4102" max="4102" width="15.42578125" style="2" customWidth="1"/>
    <col min="4103" max="4103" width="3.42578125" style="2" customWidth="1"/>
    <col min="4104" max="4352" width="9.140625" style="2"/>
    <col min="4353" max="4353" width="32" style="2" customWidth="1"/>
    <col min="4354" max="4354" width="15.7109375" style="2" customWidth="1"/>
    <col min="4355" max="4355" width="16.85546875" style="2" customWidth="1"/>
    <col min="4356" max="4356" width="3.42578125" style="2" customWidth="1"/>
    <col min="4357" max="4357" width="17.140625" style="2" customWidth="1"/>
    <col min="4358" max="4358" width="15.42578125" style="2" customWidth="1"/>
    <col min="4359" max="4359" width="3.42578125" style="2" customWidth="1"/>
    <col min="4360" max="4608" width="9.140625" style="2"/>
    <col min="4609" max="4609" width="32" style="2" customWidth="1"/>
    <col min="4610" max="4610" width="15.7109375" style="2" customWidth="1"/>
    <col min="4611" max="4611" width="16.85546875" style="2" customWidth="1"/>
    <col min="4612" max="4612" width="3.42578125" style="2" customWidth="1"/>
    <col min="4613" max="4613" width="17.140625" style="2" customWidth="1"/>
    <col min="4614" max="4614" width="15.42578125" style="2" customWidth="1"/>
    <col min="4615" max="4615" width="3.42578125" style="2" customWidth="1"/>
    <col min="4616" max="4864" width="9.140625" style="2"/>
    <col min="4865" max="4865" width="32" style="2" customWidth="1"/>
    <col min="4866" max="4866" width="15.7109375" style="2" customWidth="1"/>
    <col min="4867" max="4867" width="16.85546875" style="2" customWidth="1"/>
    <col min="4868" max="4868" width="3.42578125" style="2" customWidth="1"/>
    <col min="4869" max="4869" width="17.140625" style="2" customWidth="1"/>
    <col min="4870" max="4870" width="15.42578125" style="2" customWidth="1"/>
    <col min="4871" max="4871" width="3.42578125" style="2" customWidth="1"/>
    <col min="4872" max="5120" width="9.140625" style="2"/>
    <col min="5121" max="5121" width="32" style="2" customWidth="1"/>
    <col min="5122" max="5122" width="15.7109375" style="2" customWidth="1"/>
    <col min="5123" max="5123" width="16.85546875" style="2" customWidth="1"/>
    <col min="5124" max="5124" width="3.42578125" style="2" customWidth="1"/>
    <col min="5125" max="5125" width="17.140625" style="2" customWidth="1"/>
    <col min="5126" max="5126" width="15.42578125" style="2" customWidth="1"/>
    <col min="5127" max="5127" width="3.42578125" style="2" customWidth="1"/>
    <col min="5128" max="5376" width="9.140625" style="2"/>
    <col min="5377" max="5377" width="32" style="2" customWidth="1"/>
    <col min="5378" max="5378" width="15.7109375" style="2" customWidth="1"/>
    <col min="5379" max="5379" width="16.85546875" style="2" customWidth="1"/>
    <col min="5380" max="5380" width="3.42578125" style="2" customWidth="1"/>
    <col min="5381" max="5381" width="17.140625" style="2" customWidth="1"/>
    <col min="5382" max="5382" width="15.42578125" style="2" customWidth="1"/>
    <col min="5383" max="5383" width="3.42578125" style="2" customWidth="1"/>
    <col min="5384" max="5632" width="9.140625" style="2"/>
    <col min="5633" max="5633" width="32" style="2" customWidth="1"/>
    <col min="5634" max="5634" width="15.7109375" style="2" customWidth="1"/>
    <col min="5635" max="5635" width="16.85546875" style="2" customWidth="1"/>
    <col min="5636" max="5636" width="3.42578125" style="2" customWidth="1"/>
    <col min="5637" max="5637" width="17.140625" style="2" customWidth="1"/>
    <col min="5638" max="5638" width="15.42578125" style="2" customWidth="1"/>
    <col min="5639" max="5639" width="3.42578125" style="2" customWidth="1"/>
    <col min="5640" max="5888" width="9.140625" style="2"/>
    <col min="5889" max="5889" width="32" style="2" customWidth="1"/>
    <col min="5890" max="5890" width="15.7109375" style="2" customWidth="1"/>
    <col min="5891" max="5891" width="16.85546875" style="2" customWidth="1"/>
    <col min="5892" max="5892" width="3.42578125" style="2" customWidth="1"/>
    <col min="5893" max="5893" width="17.140625" style="2" customWidth="1"/>
    <col min="5894" max="5894" width="15.42578125" style="2" customWidth="1"/>
    <col min="5895" max="5895" width="3.42578125" style="2" customWidth="1"/>
    <col min="5896" max="6144" width="9.140625" style="2"/>
    <col min="6145" max="6145" width="32" style="2" customWidth="1"/>
    <col min="6146" max="6146" width="15.7109375" style="2" customWidth="1"/>
    <col min="6147" max="6147" width="16.85546875" style="2" customWidth="1"/>
    <col min="6148" max="6148" width="3.42578125" style="2" customWidth="1"/>
    <col min="6149" max="6149" width="17.140625" style="2" customWidth="1"/>
    <col min="6150" max="6150" width="15.42578125" style="2" customWidth="1"/>
    <col min="6151" max="6151" width="3.42578125" style="2" customWidth="1"/>
    <col min="6152" max="6400" width="9.140625" style="2"/>
    <col min="6401" max="6401" width="32" style="2" customWidth="1"/>
    <col min="6402" max="6402" width="15.7109375" style="2" customWidth="1"/>
    <col min="6403" max="6403" width="16.85546875" style="2" customWidth="1"/>
    <col min="6404" max="6404" width="3.42578125" style="2" customWidth="1"/>
    <col min="6405" max="6405" width="17.140625" style="2" customWidth="1"/>
    <col min="6406" max="6406" width="15.42578125" style="2" customWidth="1"/>
    <col min="6407" max="6407" width="3.42578125" style="2" customWidth="1"/>
    <col min="6408" max="6656" width="9.140625" style="2"/>
    <col min="6657" max="6657" width="32" style="2" customWidth="1"/>
    <col min="6658" max="6658" width="15.7109375" style="2" customWidth="1"/>
    <col min="6659" max="6659" width="16.85546875" style="2" customWidth="1"/>
    <col min="6660" max="6660" width="3.42578125" style="2" customWidth="1"/>
    <col min="6661" max="6661" width="17.140625" style="2" customWidth="1"/>
    <col min="6662" max="6662" width="15.42578125" style="2" customWidth="1"/>
    <col min="6663" max="6663" width="3.42578125" style="2" customWidth="1"/>
    <col min="6664" max="6912" width="9.140625" style="2"/>
    <col min="6913" max="6913" width="32" style="2" customWidth="1"/>
    <col min="6914" max="6914" width="15.7109375" style="2" customWidth="1"/>
    <col min="6915" max="6915" width="16.85546875" style="2" customWidth="1"/>
    <col min="6916" max="6916" width="3.42578125" style="2" customWidth="1"/>
    <col min="6917" max="6917" width="17.140625" style="2" customWidth="1"/>
    <col min="6918" max="6918" width="15.42578125" style="2" customWidth="1"/>
    <col min="6919" max="6919" width="3.42578125" style="2" customWidth="1"/>
    <col min="6920" max="7168" width="9.140625" style="2"/>
    <col min="7169" max="7169" width="32" style="2" customWidth="1"/>
    <col min="7170" max="7170" width="15.7109375" style="2" customWidth="1"/>
    <col min="7171" max="7171" width="16.85546875" style="2" customWidth="1"/>
    <col min="7172" max="7172" width="3.42578125" style="2" customWidth="1"/>
    <col min="7173" max="7173" width="17.140625" style="2" customWidth="1"/>
    <col min="7174" max="7174" width="15.42578125" style="2" customWidth="1"/>
    <col min="7175" max="7175" width="3.42578125" style="2" customWidth="1"/>
    <col min="7176" max="7424" width="9.140625" style="2"/>
    <col min="7425" max="7425" width="32" style="2" customWidth="1"/>
    <col min="7426" max="7426" width="15.7109375" style="2" customWidth="1"/>
    <col min="7427" max="7427" width="16.85546875" style="2" customWidth="1"/>
    <col min="7428" max="7428" width="3.42578125" style="2" customWidth="1"/>
    <col min="7429" max="7429" width="17.140625" style="2" customWidth="1"/>
    <col min="7430" max="7430" width="15.42578125" style="2" customWidth="1"/>
    <col min="7431" max="7431" width="3.42578125" style="2" customWidth="1"/>
    <col min="7432" max="7680" width="9.140625" style="2"/>
    <col min="7681" max="7681" width="32" style="2" customWidth="1"/>
    <col min="7682" max="7682" width="15.7109375" style="2" customWidth="1"/>
    <col min="7683" max="7683" width="16.85546875" style="2" customWidth="1"/>
    <col min="7684" max="7684" width="3.42578125" style="2" customWidth="1"/>
    <col min="7685" max="7685" width="17.140625" style="2" customWidth="1"/>
    <col min="7686" max="7686" width="15.42578125" style="2" customWidth="1"/>
    <col min="7687" max="7687" width="3.42578125" style="2" customWidth="1"/>
    <col min="7688" max="7936" width="9.140625" style="2"/>
    <col min="7937" max="7937" width="32" style="2" customWidth="1"/>
    <col min="7938" max="7938" width="15.7109375" style="2" customWidth="1"/>
    <col min="7939" max="7939" width="16.85546875" style="2" customWidth="1"/>
    <col min="7940" max="7940" width="3.42578125" style="2" customWidth="1"/>
    <col min="7941" max="7941" width="17.140625" style="2" customWidth="1"/>
    <col min="7942" max="7942" width="15.42578125" style="2" customWidth="1"/>
    <col min="7943" max="7943" width="3.42578125" style="2" customWidth="1"/>
    <col min="7944" max="8192" width="9.140625" style="2"/>
    <col min="8193" max="8193" width="32" style="2" customWidth="1"/>
    <col min="8194" max="8194" width="15.7109375" style="2" customWidth="1"/>
    <col min="8195" max="8195" width="16.85546875" style="2" customWidth="1"/>
    <col min="8196" max="8196" width="3.42578125" style="2" customWidth="1"/>
    <col min="8197" max="8197" width="17.140625" style="2" customWidth="1"/>
    <col min="8198" max="8198" width="15.42578125" style="2" customWidth="1"/>
    <col min="8199" max="8199" width="3.42578125" style="2" customWidth="1"/>
    <col min="8200" max="8448" width="9.140625" style="2"/>
    <col min="8449" max="8449" width="32" style="2" customWidth="1"/>
    <col min="8450" max="8450" width="15.7109375" style="2" customWidth="1"/>
    <col min="8451" max="8451" width="16.85546875" style="2" customWidth="1"/>
    <col min="8452" max="8452" width="3.42578125" style="2" customWidth="1"/>
    <col min="8453" max="8453" width="17.140625" style="2" customWidth="1"/>
    <col min="8454" max="8454" width="15.42578125" style="2" customWidth="1"/>
    <col min="8455" max="8455" width="3.42578125" style="2" customWidth="1"/>
    <col min="8456" max="8704" width="9.140625" style="2"/>
    <col min="8705" max="8705" width="32" style="2" customWidth="1"/>
    <col min="8706" max="8706" width="15.7109375" style="2" customWidth="1"/>
    <col min="8707" max="8707" width="16.85546875" style="2" customWidth="1"/>
    <col min="8708" max="8708" width="3.42578125" style="2" customWidth="1"/>
    <col min="8709" max="8709" width="17.140625" style="2" customWidth="1"/>
    <col min="8710" max="8710" width="15.42578125" style="2" customWidth="1"/>
    <col min="8711" max="8711" width="3.42578125" style="2" customWidth="1"/>
    <col min="8712" max="8960" width="9.140625" style="2"/>
    <col min="8961" max="8961" width="32" style="2" customWidth="1"/>
    <col min="8962" max="8962" width="15.7109375" style="2" customWidth="1"/>
    <col min="8963" max="8963" width="16.85546875" style="2" customWidth="1"/>
    <col min="8964" max="8964" width="3.42578125" style="2" customWidth="1"/>
    <col min="8965" max="8965" width="17.140625" style="2" customWidth="1"/>
    <col min="8966" max="8966" width="15.42578125" style="2" customWidth="1"/>
    <col min="8967" max="8967" width="3.42578125" style="2" customWidth="1"/>
    <col min="8968" max="9216" width="9.140625" style="2"/>
    <col min="9217" max="9217" width="32" style="2" customWidth="1"/>
    <col min="9218" max="9218" width="15.7109375" style="2" customWidth="1"/>
    <col min="9219" max="9219" width="16.85546875" style="2" customWidth="1"/>
    <col min="9220" max="9220" width="3.42578125" style="2" customWidth="1"/>
    <col min="9221" max="9221" width="17.140625" style="2" customWidth="1"/>
    <col min="9222" max="9222" width="15.42578125" style="2" customWidth="1"/>
    <col min="9223" max="9223" width="3.42578125" style="2" customWidth="1"/>
    <col min="9224" max="9472" width="9.140625" style="2"/>
    <col min="9473" max="9473" width="32" style="2" customWidth="1"/>
    <col min="9474" max="9474" width="15.7109375" style="2" customWidth="1"/>
    <col min="9475" max="9475" width="16.85546875" style="2" customWidth="1"/>
    <col min="9476" max="9476" width="3.42578125" style="2" customWidth="1"/>
    <col min="9477" max="9477" width="17.140625" style="2" customWidth="1"/>
    <col min="9478" max="9478" width="15.42578125" style="2" customWidth="1"/>
    <col min="9479" max="9479" width="3.42578125" style="2" customWidth="1"/>
    <col min="9480" max="9728" width="9.140625" style="2"/>
    <col min="9729" max="9729" width="32" style="2" customWidth="1"/>
    <col min="9730" max="9730" width="15.7109375" style="2" customWidth="1"/>
    <col min="9731" max="9731" width="16.85546875" style="2" customWidth="1"/>
    <col min="9732" max="9732" width="3.42578125" style="2" customWidth="1"/>
    <col min="9733" max="9733" width="17.140625" style="2" customWidth="1"/>
    <col min="9734" max="9734" width="15.42578125" style="2" customWidth="1"/>
    <col min="9735" max="9735" width="3.42578125" style="2" customWidth="1"/>
    <col min="9736" max="9984" width="9.140625" style="2"/>
    <col min="9985" max="9985" width="32" style="2" customWidth="1"/>
    <col min="9986" max="9986" width="15.7109375" style="2" customWidth="1"/>
    <col min="9987" max="9987" width="16.85546875" style="2" customWidth="1"/>
    <col min="9988" max="9988" width="3.42578125" style="2" customWidth="1"/>
    <col min="9989" max="9989" width="17.140625" style="2" customWidth="1"/>
    <col min="9990" max="9990" width="15.42578125" style="2" customWidth="1"/>
    <col min="9991" max="9991" width="3.42578125" style="2" customWidth="1"/>
    <col min="9992" max="10240" width="9.140625" style="2"/>
    <col min="10241" max="10241" width="32" style="2" customWidth="1"/>
    <col min="10242" max="10242" width="15.7109375" style="2" customWidth="1"/>
    <col min="10243" max="10243" width="16.85546875" style="2" customWidth="1"/>
    <col min="10244" max="10244" width="3.42578125" style="2" customWidth="1"/>
    <col min="10245" max="10245" width="17.140625" style="2" customWidth="1"/>
    <col min="10246" max="10246" width="15.42578125" style="2" customWidth="1"/>
    <col min="10247" max="10247" width="3.42578125" style="2" customWidth="1"/>
    <col min="10248" max="10496" width="9.140625" style="2"/>
    <col min="10497" max="10497" width="32" style="2" customWidth="1"/>
    <col min="10498" max="10498" width="15.7109375" style="2" customWidth="1"/>
    <col min="10499" max="10499" width="16.85546875" style="2" customWidth="1"/>
    <col min="10500" max="10500" width="3.42578125" style="2" customWidth="1"/>
    <col min="10501" max="10501" width="17.140625" style="2" customWidth="1"/>
    <col min="10502" max="10502" width="15.42578125" style="2" customWidth="1"/>
    <col min="10503" max="10503" width="3.42578125" style="2" customWidth="1"/>
    <col min="10504" max="10752" width="9.140625" style="2"/>
    <col min="10753" max="10753" width="32" style="2" customWidth="1"/>
    <col min="10754" max="10754" width="15.7109375" style="2" customWidth="1"/>
    <col min="10755" max="10755" width="16.85546875" style="2" customWidth="1"/>
    <col min="10756" max="10756" width="3.42578125" style="2" customWidth="1"/>
    <col min="10757" max="10757" width="17.140625" style="2" customWidth="1"/>
    <col min="10758" max="10758" width="15.42578125" style="2" customWidth="1"/>
    <col min="10759" max="10759" width="3.42578125" style="2" customWidth="1"/>
    <col min="10760" max="11008" width="9.140625" style="2"/>
    <col min="11009" max="11009" width="32" style="2" customWidth="1"/>
    <col min="11010" max="11010" width="15.7109375" style="2" customWidth="1"/>
    <col min="11011" max="11011" width="16.85546875" style="2" customWidth="1"/>
    <col min="11012" max="11012" width="3.42578125" style="2" customWidth="1"/>
    <col min="11013" max="11013" width="17.140625" style="2" customWidth="1"/>
    <col min="11014" max="11014" width="15.42578125" style="2" customWidth="1"/>
    <col min="11015" max="11015" width="3.42578125" style="2" customWidth="1"/>
    <col min="11016" max="11264" width="9.140625" style="2"/>
    <col min="11265" max="11265" width="32" style="2" customWidth="1"/>
    <col min="11266" max="11266" width="15.7109375" style="2" customWidth="1"/>
    <col min="11267" max="11267" width="16.85546875" style="2" customWidth="1"/>
    <col min="11268" max="11268" width="3.42578125" style="2" customWidth="1"/>
    <col min="11269" max="11269" width="17.140625" style="2" customWidth="1"/>
    <col min="11270" max="11270" width="15.42578125" style="2" customWidth="1"/>
    <col min="11271" max="11271" width="3.42578125" style="2" customWidth="1"/>
    <col min="11272" max="11520" width="9.140625" style="2"/>
    <col min="11521" max="11521" width="32" style="2" customWidth="1"/>
    <col min="11522" max="11522" width="15.7109375" style="2" customWidth="1"/>
    <col min="11523" max="11523" width="16.85546875" style="2" customWidth="1"/>
    <col min="11524" max="11524" width="3.42578125" style="2" customWidth="1"/>
    <col min="11525" max="11525" width="17.140625" style="2" customWidth="1"/>
    <col min="11526" max="11526" width="15.42578125" style="2" customWidth="1"/>
    <col min="11527" max="11527" width="3.42578125" style="2" customWidth="1"/>
    <col min="11528" max="11776" width="9.140625" style="2"/>
    <col min="11777" max="11777" width="32" style="2" customWidth="1"/>
    <col min="11778" max="11778" width="15.7109375" style="2" customWidth="1"/>
    <col min="11779" max="11779" width="16.85546875" style="2" customWidth="1"/>
    <col min="11780" max="11780" width="3.42578125" style="2" customWidth="1"/>
    <col min="11781" max="11781" width="17.140625" style="2" customWidth="1"/>
    <col min="11782" max="11782" width="15.42578125" style="2" customWidth="1"/>
    <col min="11783" max="11783" width="3.42578125" style="2" customWidth="1"/>
    <col min="11784" max="12032" width="9.140625" style="2"/>
    <col min="12033" max="12033" width="32" style="2" customWidth="1"/>
    <col min="12034" max="12034" width="15.7109375" style="2" customWidth="1"/>
    <col min="12035" max="12035" width="16.85546875" style="2" customWidth="1"/>
    <col min="12036" max="12036" width="3.42578125" style="2" customWidth="1"/>
    <col min="12037" max="12037" width="17.140625" style="2" customWidth="1"/>
    <col min="12038" max="12038" width="15.42578125" style="2" customWidth="1"/>
    <col min="12039" max="12039" width="3.42578125" style="2" customWidth="1"/>
    <col min="12040" max="12288" width="9.140625" style="2"/>
    <col min="12289" max="12289" width="32" style="2" customWidth="1"/>
    <col min="12290" max="12290" width="15.7109375" style="2" customWidth="1"/>
    <col min="12291" max="12291" width="16.85546875" style="2" customWidth="1"/>
    <col min="12292" max="12292" width="3.42578125" style="2" customWidth="1"/>
    <col min="12293" max="12293" width="17.140625" style="2" customWidth="1"/>
    <col min="12294" max="12294" width="15.42578125" style="2" customWidth="1"/>
    <col min="12295" max="12295" width="3.42578125" style="2" customWidth="1"/>
    <col min="12296" max="12544" width="9.140625" style="2"/>
    <col min="12545" max="12545" width="32" style="2" customWidth="1"/>
    <col min="12546" max="12546" width="15.7109375" style="2" customWidth="1"/>
    <col min="12547" max="12547" width="16.85546875" style="2" customWidth="1"/>
    <col min="12548" max="12548" width="3.42578125" style="2" customWidth="1"/>
    <col min="12549" max="12549" width="17.140625" style="2" customWidth="1"/>
    <col min="12550" max="12550" width="15.42578125" style="2" customWidth="1"/>
    <col min="12551" max="12551" width="3.42578125" style="2" customWidth="1"/>
    <col min="12552" max="12800" width="9.140625" style="2"/>
    <col min="12801" max="12801" width="32" style="2" customWidth="1"/>
    <col min="12802" max="12802" width="15.7109375" style="2" customWidth="1"/>
    <col min="12803" max="12803" width="16.85546875" style="2" customWidth="1"/>
    <col min="12804" max="12804" width="3.42578125" style="2" customWidth="1"/>
    <col min="12805" max="12805" width="17.140625" style="2" customWidth="1"/>
    <col min="12806" max="12806" width="15.42578125" style="2" customWidth="1"/>
    <col min="12807" max="12807" width="3.42578125" style="2" customWidth="1"/>
    <col min="12808" max="13056" width="9.140625" style="2"/>
    <col min="13057" max="13057" width="32" style="2" customWidth="1"/>
    <col min="13058" max="13058" width="15.7109375" style="2" customWidth="1"/>
    <col min="13059" max="13059" width="16.85546875" style="2" customWidth="1"/>
    <col min="13060" max="13060" width="3.42578125" style="2" customWidth="1"/>
    <col min="13061" max="13061" width="17.140625" style="2" customWidth="1"/>
    <col min="13062" max="13062" width="15.42578125" style="2" customWidth="1"/>
    <col min="13063" max="13063" width="3.42578125" style="2" customWidth="1"/>
    <col min="13064" max="13312" width="9.140625" style="2"/>
    <col min="13313" max="13313" width="32" style="2" customWidth="1"/>
    <col min="13314" max="13314" width="15.7109375" style="2" customWidth="1"/>
    <col min="13315" max="13315" width="16.85546875" style="2" customWidth="1"/>
    <col min="13316" max="13316" width="3.42578125" style="2" customWidth="1"/>
    <col min="13317" max="13317" width="17.140625" style="2" customWidth="1"/>
    <col min="13318" max="13318" width="15.42578125" style="2" customWidth="1"/>
    <col min="13319" max="13319" width="3.42578125" style="2" customWidth="1"/>
    <col min="13320" max="13568" width="9.140625" style="2"/>
    <col min="13569" max="13569" width="32" style="2" customWidth="1"/>
    <col min="13570" max="13570" width="15.7109375" style="2" customWidth="1"/>
    <col min="13571" max="13571" width="16.85546875" style="2" customWidth="1"/>
    <col min="13572" max="13572" width="3.42578125" style="2" customWidth="1"/>
    <col min="13573" max="13573" width="17.140625" style="2" customWidth="1"/>
    <col min="13574" max="13574" width="15.42578125" style="2" customWidth="1"/>
    <col min="13575" max="13575" width="3.42578125" style="2" customWidth="1"/>
    <col min="13576" max="13824" width="9.140625" style="2"/>
    <col min="13825" max="13825" width="32" style="2" customWidth="1"/>
    <col min="13826" max="13826" width="15.7109375" style="2" customWidth="1"/>
    <col min="13827" max="13827" width="16.85546875" style="2" customWidth="1"/>
    <col min="13828" max="13828" width="3.42578125" style="2" customWidth="1"/>
    <col min="13829" max="13829" width="17.140625" style="2" customWidth="1"/>
    <col min="13830" max="13830" width="15.42578125" style="2" customWidth="1"/>
    <col min="13831" max="13831" width="3.42578125" style="2" customWidth="1"/>
    <col min="13832" max="14080" width="9.140625" style="2"/>
    <col min="14081" max="14081" width="32" style="2" customWidth="1"/>
    <col min="14082" max="14082" width="15.7109375" style="2" customWidth="1"/>
    <col min="14083" max="14083" width="16.85546875" style="2" customWidth="1"/>
    <col min="14084" max="14084" width="3.42578125" style="2" customWidth="1"/>
    <col min="14085" max="14085" width="17.140625" style="2" customWidth="1"/>
    <col min="14086" max="14086" width="15.42578125" style="2" customWidth="1"/>
    <col min="14087" max="14087" width="3.42578125" style="2" customWidth="1"/>
    <col min="14088" max="14336" width="9.140625" style="2"/>
    <col min="14337" max="14337" width="32" style="2" customWidth="1"/>
    <col min="14338" max="14338" width="15.7109375" style="2" customWidth="1"/>
    <col min="14339" max="14339" width="16.85546875" style="2" customWidth="1"/>
    <col min="14340" max="14340" width="3.42578125" style="2" customWidth="1"/>
    <col min="14341" max="14341" width="17.140625" style="2" customWidth="1"/>
    <col min="14342" max="14342" width="15.42578125" style="2" customWidth="1"/>
    <col min="14343" max="14343" width="3.42578125" style="2" customWidth="1"/>
    <col min="14344" max="14592" width="9.140625" style="2"/>
    <col min="14593" max="14593" width="32" style="2" customWidth="1"/>
    <col min="14594" max="14594" width="15.7109375" style="2" customWidth="1"/>
    <col min="14595" max="14595" width="16.85546875" style="2" customWidth="1"/>
    <col min="14596" max="14596" width="3.42578125" style="2" customWidth="1"/>
    <col min="14597" max="14597" width="17.140625" style="2" customWidth="1"/>
    <col min="14598" max="14598" width="15.42578125" style="2" customWidth="1"/>
    <col min="14599" max="14599" width="3.42578125" style="2" customWidth="1"/>
    <col min="14600" max="14848" width="9.140625" style="2"/>
    <col min="14849" max="14849" width="32" style="2" customWidth="1"/>
    <col min="14850" max="14850" width="15.7109375" style="2" customWidth="1"/>
    <col min="14851" max="14851" width="16.85546875" style="2" customWidth="1"/>
    <col min="14852" max="14852" width="3.42578125" style="2" customWidth="1"/>
    <col min="14853" max="14853" width="17.140625" style="2" customWidth="1"/>
    <col min="14854" max="14854" width="15.42578125" style="2" customWidth="1"/>
    <col min="14855" max="14855" width="3.42578125" style="2" customWidth="1"/>
    <col min="14856" max="15104" width="9.140625" style="2"/>
    <col min="15105" max="15105" width="32" style="2" customWidth="1"/>
    <col min="15106" max="15106" width="15.7109375" style="2" customWidth="1"/>
    <col min="15107" max="15107" width="16.85546875" style="2" customWidth="1"/>
    <col min="15108" max="15108" width="3.42578125" style="2" customWidth="1"/>
    <col min="15109" max="15109" width="17.140625" style="2" customWidth="1"/>
    <col min="15110" max="15110" width="15.42578125" style="2" customWidth="1"/>
    <col min="15111" max="15111" width="3.42578125" style="2" customWidth="1"/>
    <col min="15112" max="15360" width="9.140625" style="2"/>
    <col min="15361" max="15361" width="32" style="2" customWidth="1"/>
    <col min="15362" max="15362" width="15.7109375" style="2" customWidth="1"/>
    <col min="15363" max="15363" width="16.85546875" style="2" customWidth="1"/>
    <col min="15364" max="15364" width="3.42578125" style="2" customWidth="1"/>
    <col min="15365" max="15365" width="17.140625" style="2" customWidth="1"/>
    <col min="15366" max="15366" width="15.42578125" style="2" customWidth="1"/>
    <col min="15367" max="15367" width="3.42578125" style="2" customWidth="1"/>
    <col min="15368" max="15616" width="9.140625" style="2"/>
    <col min="15617" max="15617" width="32" style="2" customWidth="1"/>
    <col min="15618" max="15618" width="15.7109375" style="2" customWidth="1"/>
    <col min="15619" max="15619" width="16.85546875" style="2" customWidth="1"/>
    <col min="15620" max="15620" width="3.42578125" style="2" customWidth="1"/>
    <col min="15621" max="15621" width="17.140625" style="2" customWidth="1"/>
    <col min="15622" max="15622" width="15.42578125" style="2" customWidth="1"/>
    <col min="15623" max="15623" width="3.42578125" style="2" customWidth="1"/>
    <col min="15624" max="15872" width="9.140625" style="2"/>
    <col min="15873" max="15873" width="32" style="2" customWidth="1"/>
    <col min="15874" max="15874" width="15.7109375" style="2" customWidth="1"/>
    <col min="15875" max="15875" width="16.85546875" style="2" customWidth="1"/>
    <col min="15876" max="15876" width="3.42578125" style="2" customWidth="1"/>
    <col min="15877" max="15877" width="17.140625" style="2" customWidth="1"/>
    <col min="15878" max="15878" width="15.42578125" style="2" customWidth="1"/>
    <col min="15879" max="15879" width="3.42578125" style="2" customWidth="1"/>
    <col min="15880" max="16128" width="9.140625" style="2"/>
    <col min="16129" max="16129" width="32" style="2" customWidth="1"/>
    <col min="16130" max="16130" width="15.7109375" style="2" customWidth="1"/>
    <col min="16131" max="16131" width="16.85546875" style="2" customWidth="1"/>
    <col min="16132" max="16132" width="3.42578125" style="2" customWidth="1"/>
    <col min="16133" max="16133" width="17.140625" style="2" customWidth="1"/>
    <col min="16134" max="16134" width="15.42578125" style="2" customWidth="1"/>
    <col min="16135" max="16135" width="3.42578125" style="2" customWidth="1"/>
    <col min="16136" max="16384" width="9.140625" style="2"/>
  </cols>
  <sheetData>
    <row r="1" spans="1:7" ht="20.25" x14ac:dyDescent="0.3">
      <c r="A1" s="1" t="s">
        <v>180</v>
      </c>
      <c r="B1" s="1"/>
      <c r="C1" s="1"/>
      <c r="D1" s="1"/>
      <c r="E1" s="1"/>
      <c r="F1" s="1"/>
      <c r="G1" s="1"/>
    </row>
    <row r="2" spans="1:7" ht="20.25" x14ac:dyDescent="0.3">
      <c r="A2" s="1" t="s">
        <v>181</v>
      </c>
      <c r="B2" s="1"/>
      <c r="C2" s="1"/>
      <c r="D2" s="1"/>
      <c r="E2" s="1"/>
      <c r="F2" s="1"/>
      <c r="G2" s="1"/>
    </row>
    <row r="3" spans="1:7" ht="20.25" x14ac:dyDescent="0.3">
      <c r="A3" s="1" t="s">
        <v>1</v>
      </c>
      <c r="B3" s="1"/>
      <c r="C3" s="1"/>
      <c r="D3" s="1"/>
      <c r="E3" s="1"/>
      <c r="F3" s="1"/>
      <c r="G3" s="1"/>
    </row>
    <row r="5" spans="1:7" ht="18" x14ac:dyDescent="0.25">
      <c r="A5" s="3" t="s">
        <v>200</v>
      </c>
      <c r="B5" s="3"/>
      <c r="C5" s="3"/>
      <c r="D5" s="3"/>
      <c r="E5" s="3"/>
      <c r="F5" s="3"/>
      <c r="G5" s="3"/>
    </row>
    <row r="6" spans="1:7" ht="18" x14ac:dyDescent="0.25">
      <c r="A6" s="3" t="s">
        <v>102</v>
      </c>
      <c r="B6" s="3"/>
      <c r="C6" s="3"/>
      <c r="D6" s="3"/>
      <c r="E6" s="3"/>
      <c r="F6" s="3"/>
      <c r="G6" s="3"/>
    </row>
    <row r="7" spans="1:7" ht="18" x14ac:dyDescent="0.25">
      <c r="A7" s="3" t="s">
        <v>103</v>
      </c>
      <c r="B7" s="3"/>
      <c r="C7" s="3"/>
      <c r="D7" s="3"/>
      <c r="E7" s="3"/>
      <c r="F7" s="3"/>
      <c r="G7" s="3"/>
    </row>
    <row r="8" spans="1:7" ht="15" x14ac:dyDescent="0.2">
      <c r="A8" s="4" t="s">
        <v>4</v>
      </c>
      <c r="B8" s="4"/>
      <c r="C8" s="4"/>
      <c r="D8" s="4"/>
      <c r="E8" s="4"/>
      <c r="F8" s="4"/>
      <c r="G8" s="4"/>
    </row>
    <row r="9" spans="1:7" x14ac:dyDescent="0.2">
      <c r="A9" s="149"/>
      <c r="B9" s="149"/>
      <c r="C9" s="149"/>
      <c r="D9" s="149"/>
      <c r="E9" s="149"/>
      <c r="F9" s="149"/>
      <c r="G9" s="149"/>
    </row>
    <row r="10" spans="1:7" ht="15.75" x14ac:dyDescent="0.25">
      <c r="A10" s="67"/>
      <c r="B10" s="70" t="s">
        <v>104</v>
      </c>
      <c r="C10" s="71"/>
      <c r="D10" s="72"/>
      <c r="E10" s="70" t="s">
        <v>105</v>
      </c>
      <c r="F10" s="71"/>
      <c r="G10" s="72"/>
    </row>
    <row r="11" spans="1:7" ht="15.75" x14ac:dyDescent="0.25">
      <c r="A11" s="10" t="s">
        <v>6</v>
      </c>
      <c r="B11" s="11" t="s">
        <v>7</v>
      </c>
      <c r="C11" s="12" t="s">
        <v>9</v>
      </c>
      <c r="D11" s="73"/>
      <c r="E11" s="11" t="s">
        <v>7</v>
      </c>
      <c r="F11" s="12" t="s">
        <v>9</v>
      </c>
      <c r="G11" s="73"/>
    </row>
    <row r="12" spans="1:7" ht="28.5" customHeight="1" x14ac:dyDescent="0.25">
      <c r="A12" s="15" t="s">
        <v>183</v>
      </c>
      <c r="B12" s="16">
        <v>275</v>
      </c>
      <c r="C12" s="74">
        <v>535870765</v>
      </c>
      <c r="D12" s="75"/>
      <c r="E12" s="39">
        <v>57</v>
      </c>
      <c r="F12" s="74">
        <v>414620683</v>
      </c>
      <c r="G12" s="150"/>
    </row>
    <row r="13" spans="1:7" ht="28.5" customHeight="1" x14ac:dyDescent="0.25">
      <c r="A13" s="15" t="s">
        <v>10</v>
      </c>
      <c r="B13" s="16">
        <v>545</v>
      </c>
      <c r="C13" s="62">
        <v>516959327</v>
      </c>
      <c r="D13" s="75"/>
      <c r="E13" s="39">
        <v>49</v>
      </c>
      <c r="F13" s="62">
        <v>227397039</v>
      </c>
      <c r="G13" s="21"/>
    </row>
    <row r="14" spans="1:7" ht="28.5" customHeight="1" x14ac:dyDescent="0.25">
      <c r="A14" s="15" t="s">
        <v>14</v>
      </c>
      <c r="B14" s="16">
        <v>28</v>
      </c>
      <c r="C14" s="62">
        <v>60949295</v>
      </c>
      <c r="D14" s="75"/>
      <c r="E14" s="138" t="s">
        <v>129</v>
      </c>
      <c r="F14" s="151" t="s">
        <v>129</v>
      </c>
      <c r="G14" s="150"/>
    </row>
    <row r="15" spans="1:7" ht="28.5" customHeight="1" x14ac:dyDescent="0.25">
      <c r="A15" s="15" t="s">
        <v>53</v>
      </c>
      <c r="B15" s="16">
        <v>176</v>
      </c>
      <c r="C15" s="62">
        <v>159765880</v>
      </c>
      <c r="D15" s="75"/>
      <c r="E15" s="138">
        <v>14</v>
      </c>
      <c r="F15" s="151">
        <v>92596078</v>
      </c>
      <c r="G15" s="21"/>
    </row>
    <row r="16" spans="1:7" ht="28.5" customHeight="1" x14ac:dyDescent="0.25">
      <c r="A16" s="15" t="s">
        <v>187</v>
      </c>
      <c r="B16" s="16">
        <v>48</v>
      </c>
      <c r="C16" s="62">
        <v>28600930</v>
      </c>
      <c r="D16" s="75"/>
      <c r="E16" s="138" t="s">
        <v>129</v>
      </c>
      <c r="F16" s="151" t="s">
        <v>129</v>
      </c>
      <c r="G16" s="21"/>
    </row>
    <row r="17" spans="1:7" ht="28.5" customHeight="1" x14ac:dyDescent="0.25">
      <c r="A17" s="15" t="s">
        <v>65</v>
      </c>
      <c r="B17" s="16">
        <v>81</v>
      </c>
      <c r="C17" s="62">
        <v>30809995</v>
      </c>
      <c r="D17" s="75"/>
      <c r="E17" s="138" t="s">
        <v>129</v>
      </c>
      <c r="F17" s="151" t="s">
        <v>129</v>
      </c>
      <c r="G17" s="21"/>
    </row>
    <row r="18" spans="1:7" ht="28.5" customHeight="1" x14ac:dyDescent="0.25">
      <c r="A18" s="15" t="s">
        <v>15</v>
      </c>
      <c r="B18" s="16">
        <v>34</v>
      </c>
      <c r="C18" s="62">
        <v>17662683</v>
      </c>
      <c r="D18" s="75"/>
      <c r="E18" s="138" t="s">
        <v>129</v>
      </c>
      <c r="F18" s="151" t="s">
        <v>129</v>
      </c>
      <c r="G18" s="21"/>
    </row>
    <row r="19" spans="1:7" ht="28.5" customHeight="1" x14ac:dyDescent="0.25">
      <c r="A19" s="15" t="s">
        <v>12</v>
      </c>
      <c r="B19" s="16">
        <v>131</v>
      </c>
      <c r="C19" s="62">
        <v>133278594</v>
      </c>
      <c r="D19" s="75"/>
      <c r="E19" s="138" t="s">
        <v>129</v>
      </c>
      <c r="F19" s="151" t="s">
        <v>129</v>
      </c>
      <c r="G19" s="21"/>
    </row>
    <row r="20" spans="1:7" ht="28.5" customHeight="1" x14ac:dyDescent="0.25">
      <c r="A20" s="15" t="s">
        <v>17</v>
      </c>
      <c r="B20" s="16">
        <v>60</v>
      </c>
      <c r="C20" s="62">
        <v>27896194</v>
      </c>
      <c r="D20" s="75"/>
      <c r="E20" s="138" t="s">
        <v>129</v>
      </c>
      <c r="F20" s="151" t="s">
        <v>129</v>
      </c>
      <c r="G20" s="21"/>
    </row>
    <row r="21" spans="1:7" ht="15.75" x14ac:dyDescent="0.25">
      <c r="A21" s="15"/>
      <c r="B21" s="45"/>
      <c r="C21" s="62"/>
      <c r="E21" s="45"/>
      <c r="F21" s="62"/>
      <c r="G21" s="21"/>
    </row>
    <row r="22" spans="1:7" ht="15.75" x14ac:dyDescent="0.25">
      <c r="A22" s="25" t="s">
        <v>18</v>
      </c>
      <c r="B22" s="26">
        <f>SUM(B12:B20)</f>
        <v>1378</v>
      </c>
      <c r="C22" s="79">
        <f>SUM(C12:C20)</f>
        <v>1511793663</v>
      </c>
      <c r="D22" s="80"/>
      <c r="E22" s="26">
        <v>138</v>
      </c>
      <c r="F22" s="79">
        <v>864266861</v>
      </c>
      <c r="G22" s="80"/>
    </row>
    <row r="24" spans="1:7" x14ac:dyDescent="0.2">
      <c r="A24" s="2" t="s">
        <v>131</v>
      </c>
    </row>
  </sheetData>
  <mergeCells count="9">
    <mergeCell ref="B10:D10"/>
    <mergeCell ref="E10:G10"/>
    <mergeCell ref="A7:G7"/>
    <mergeCell ref="A1:G1"/>
    <mergeCell ref="A2:G2"/>
    <mergeCell ref="A3:G3"/>
    <mergeCell ref="A5:G5"/>
    <mergeCell ref="A6:G6"/>
    <mergeCell ref="A8:G8"/>
  </mergeCells>
  <pageMargins left="0.7" right="0.7" top="0.75" bottom="0.75" header="0.3" footer="0.3"/>
  <pageSetup scale="88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CAEE-D7B6-4B0B-A23F-1CB9CCBDF19F}">
  <dimension ref="A1:I38"/>
  <sheetViews>
    <sheetView showGridLines="0" zoomScaleNormal="100" workbookViewId="0">
      <selection sqref="A1:G1"/>
    </sheetView>
  </sheetViews>
  <sheetFormatPr defaultRowHeight="12.75" x14ac:dyDescent="0.2"/>
  <cols>
    <col min="1" max="1" width="32" style="153" customWidth="1"/>
    <col min="2" max="2" width="15.7109375" style="153" customWidth="1"/>
    <col min="3" max="3" width="16.85546875" style="153" customWidth="1"/>
    <col min="4" max="4" width="3.42578125" style="153" customWidth="1"/>
    <col min="5" max="5" width="17.140625" style="153" customWidth="1"/>
    <col min="6" max="6" width="15.42578125" style="153" customWidth="1"/>
    <col min="7" max="7" width="3.42578125" style="153" customWidth="1"/>
    <col min="8" max="256" width="9.140625" style="153"/>
    <col min="257" max="257" width="32" style="153" customWidth="1"/>
    <col min="258" max="258" width="15.7109375" style="153" customWidth="1"/>
    <col min="259" max="259" width="16.85546875" style="153" customWidth="1"/>
    <col min="260" max="260" width="3.42578125" style="153" customWidth="1"/>
    <col min="261" max="261" width="17.140625" style="153" customWidth="1"/>
    <col min="262" max="262" width="15.42578125" style="153" customWidth="1"/>
    <col min="263" max="263" width="3.42578125" style="153" customWidth="1"/>
    <col min="264" max="512" width="9.140625" style="153"/>
    <col min="513" max="513" width="32" style="153" customWidth="1"/>
    <col min="514" max="514" width="15.7109375" style="153" customWidth="1"/>
    <col min="515" max="515" width="16.85546875" style="153" customWidth="1"/>
    <col min="516" max="516" width="3.42578125" style="153" customWidth="1"/>
    <col min="517" max="517" width="17.140625" style="153" customWidth="1"/>
    <col min="518" max="518" width="15.42578125" style="153" customWidth="1"/>
    <col min="519" max="519" width="3.42578125" style="153" customWidth="1"/>
    <col min="520" max="768" width="9.140625" style="153"/>
    <col min="769" max="769" width="32" style="153" customWidth="1"/>
    <col min="770" max="770" width="15.7109375" style="153" customWidth="1"/>
    <col min="771" max="771" width="16.85546875" style="153" customWidth="1"/>
    <col min="772" max="772" width="3.42578125" style="153" customWidth="1"/>
    <col min="773" max="773" width="17.140625" style="153" customWidth="1"/>
    <col min="774" max="774" width="15.42578125" style="153" customWidth="1"/>
    <col min="775" max="775" width="3.42578125" style="153" customWidth="1"/>
    <col min="776" max="1024" width="9.140625" style="153"/>
    <col min="1025" max="1025" width="32" style="153" customWidth="1"/>
    <col min="1026" max="1026" width="15.7109375" style="153" customWidth="1"/>
    <col min="1027" max="1027" width="16.85546875" style="153" customWidth="1"/>
    <col min="1028" max="1028" width="3.42578125" style="153" customWidth="1"/>
    <col min="1029" max="1029" width="17.140625" style="153" customWidth="1"/>
    <col min="1030" max="1030" width="15.42578125" style="153" customWidth="1"/>
    <col min="1031" max="1031" width="3.42578125" style="153" customWidth="1"/>
    <col min="1032" max="1280" width="9.140625" style="153"/>
    <col min="1281" max="1281" width="32" style="153" customWidth="1"/>
    <col min="1282" max="1282" width="15.7109375" style="153" customWidth="1"/>
    <col min="1283" max="1283" width="16.85546875" style="153" customWidth="1"/>
    <col min="1284" max="1284" width="3.42578125" style="153" customWidth="1"/>
    <col min="1285" max="1285" width="17.140625" style="153" customWidth="1"/>
    <col min="1286" max="1286" width="15.42578125" style="153" customWidth="1"/>
    <col min="1287" max="1287" width="3.42578125" style="153" customWidth="1"/>
    <col min="1288" max="1536" width="9.140625" style="153"/>
    <col min="1537" max="1537" width="32" style="153" customWidth="1"/>
    <col min="1538" max="1538" width="15.7109375" style="153" customWidth="1"/>
    <col min="1539" max="1539" width="16.85546875" style="153" customWidth="1"/>
    <col min="1540" max="1540" width="3.42578125" style="153" customWidth="1"/>
    <col min="1541" max="1541" width="17.140625" style="153" customWidth="1"/>
    <col min="1542" max="1542" width="15.42578125" style="153" customWidth="1"/>
    <col min="1543" max="1543" width="3.42578125" style="153" customWidth="1"/>
    <col min="1544" max="1792" width="9.140625" style="153"/>
    <col min="1793" max="1793" width="32" style="153" customWidth="1"/>
    <col min="1794" max="1794" width="15.7109375" style="153" customWidth="1"/>
    <col min="1795" max="1795" width="16.85546875" style="153" customWidth="1"/>
    <col min="1796" max="1796" width="3.42578125" style="153" customWidth="1"/>
    <col min="1797" max="1797" width="17.140625" style="153" customWidth="1"/>
    <col min="1798" max="1798" width="15.42578125" style="153" customWidth="1"/>
    <col min="1799" max="1799" width="3.42578125" style="153" customWidth="1"/>
    <col min="1800" max="2048" width="9.140625" style="153"/>
    <col min="2049" max="2049" width="32" style="153" customWidth="1"/>
    <col min="2050" max="2050" width="15.7109375" style="153" customWidth="1"/>
    <col min="2051" max="2051" width="16.85546875" style="153" customWidth="1"/>
    <col min="2052" max="2052" width="3.42578125" style="153" customWidth="1"/>
    <col min="2053" max="2053" width="17.140625" style="153" customWidth="1"/>
    <col min="2054" max="2054" width="15.42578125" style="153" customWidth="1"/>
    <col min="2055" max="2055" width="3.42578125" style="153" customWidth="1"/>
    <col min="2056" max="2304" width="9.140625" style="153"/>
    <col min="2305" max="2305" width="32" style="153" customWidth="1"/>
    <col min="2306" max="2306" width="15.7109375" style="153" customWidth="1"/>
    <col min="2307" max="2307" width="16.85546875" style="153" customWidth="1"/>
    <col min="2308" max="2308" width="3.42578125" style="153" customWidth="1"/>
    <col min="2309" max="2309" width="17.140625" style="153" customWidth="1"/>
    <col min="2310" max="2310" width="15.42578125" style="153" customWidth="1"/>
    <col min="2311" max="2311" width="3.42578125" style="153" customWidth="1"/>
    <col min="2312" max="2560" width="9.140625" style="153"/>
    <col min="2561" max="2561" width="32" style="153" customWidth="1"/>
    <col min="2562" max="2562" width="15.7109375" style="153" customWidth="1"/>
    <col min="2563" max="2563" width="16.85546875" style="153" customWidth="1"/>
    <col min="2564" max="2564" width="3.42578125" style="153" customWidth="1"/>
    <col min="2565" max="2565" width="17.140625" style="153" customWidth="1"/>
    <col min="2566" max="2566" width="15.42578125" style="153" customWidth="1"/>
    <col min="2567" max="2567" width="3.42578125" style="153" customWidth="1"/>
    <col min="2568" max="2816" width="9.140625" style="153"/>
    <col min="2817" max="2817" width="32" style="153" customWidth="1"/>
    <col min="2818" max="2818" width="15.7109375" style="153" customWidth="1"/>
    <col min="2819" max="2819" width="16.85546875" style="153" customWidth="1"/>
    <col min="2820" max="2820" width="3.42578125" style="153" customWidth="1"/>
    <col min="2821" max="2821" width="17.140625" style="153" customWidth="1"/>
    <col min="2822" max="2822" width="15.42578125" style="153" customWidth="1"/>
    <col min="2823" max="2823" width="3.42578125" style="153" customWidth="1"/>
    <col min="2824" max="3072" width="9.140625" style="153"/>
    <col min="3073" max="3073" width="32" style="153" customWidth="1"/>
    <col min="3074" max="3074" width="15.7109375" style="153" customWidth="1"/>
    <col min="3075" max="3075" width="16.85546875" style="153" customWidth="1"/>
    <col min="3076" max="3076" width="3.42578125" style="153" customWidth="1"/>
    <col min="3077" max="3077" width="17.140625" style="153" customWidth="1"/>
    <col min="3078" max="3078" width="15.42578125" style="153" customWidth="1"/>
    <col min="3079" max="3079" width="3.42578125" style="153" customWidth="1"/>
    <col min="3080" max="3328" width="9.140625" style="153"/>
    <col min="3329" max="3329" width="32" style="153" customWidth="1"/>
    <col min="3330" max="3330" width="15.7109375" style="153" customWidth="1"/>
    <col min="3331" max="3331" width="16.85546875" style="153" customWidth="1"/>
    <col min="3332" max="3332" width="3.42578125" style="153" customWidth="1"/>
    <col min="3333" max="3333" width="17.140625" style="153" customWidth="1"/>
    <col min="3334" max="3334" width="15.42578125" style="153" customWidth="1"/>
    <col min="3335" max="3335" width="3.42578125" style="153" customWidth="1"/>
    <col min="3336" max="3584" width="9.140625" style="153"/>
    <col min="3585" max="3585" width="32" style="153" customWidth="1"/>
    <col min="3586" max="3586" width="15.7109375" style="153" customWidth="1"/>
    <col min="3587" max="3587" width="16.85546875" style="153" customWidth="1"/>
    <col min="3588" max="3588" width="3.42578125" style="153" customWidth="1"/>
    <col min="3589" max="3589" width="17.140625" style="153" customWidth="1"/>
    <col min="3590" max="3590" width="15.42578125" style="153" customWidth="1"/>
    <col min="3591" max="3591" width="3.42578125" style="153" customWidth="1"/>
    <col min="3592" max="3840" width="9.140625" style="153"/>
    <col min="3841" max="3841" width="32" style="153" customWidth="1"/>
    <col min="3842" max="3842" width="15.7109375" style="153" customWidth="1"/>
    <col min="3843" max="3843" width="16.85546875" style="153" customWidth="1"/>
    <col min="3844" max="3844" width="3.42578125" style="153" customWidth="1"/>
    <col min="3845" max="3845" width="17.140625" style="153" customWidth="1"/>
    <col min="3846" max="3846" width="15.42578125" style="153" customWidth="1"/>
    <col min="3847" max="3847" width="3.42578125" style="153" customWidth="1"/>
    <col min="3848" max="4096" width="9.140625" style="153"/>
    <col min="4097" max="4097" width="32" style="153" customWidth="1"/>
    <col min="4098" max="4098" width="15.7109375" style="153" customWidth="1"/>
    <col min="4099" max="4099" width="16.85546875" style="153" customWidth="1"/>
    <col min="4100" max="4100" width="3.42578125" style="153" customWidth="1"/>
    <col min="4101" max="4101" width="17.140625" style="153" customWidth="1"/>
    <col min="4102" max="4102" width="15.42578125" style="153" customWidth="1"/>
    <col min="4103" max="4103" width="3.42578125" style="153" customWidth="1"/>
    <col min="4104" max="4352" width="9.140625" style="153"/>
    <col min="4353" max="4353" width="32" style="153" customWidth="1"/>
    <col min="4354" max="4354" width="15.7109375" style="153" customWidth="1"/>
    <col min="4355" max="4355" width="16.85546875" style="153" customWidth="1"/>
    <col min="4356" max="4356" width="3.42578125" style="153" customWidth="1"/>
    <col min="4357" max="4357" width="17.140625" style="153" customWidth="1"/>
    <col min="4358" max="4358" width="15.42578125" style="153" customWidth="1"/>
    <col min="4359" max="4359" width="3.42578125" style="153" customWidth="1"/>
    <col min="4360" max="4608" width="9.140625" style="153"/>
    <col min="4609" max="4609" width="32" style="153" customWidth="1"/>
    <col min="4610" max="4610" width="15.7109375" style="153" customWidth="1"/>
    <col min="4611" max="4611" width="16.85546875" style="153" customWidth="1"/>
    <col min="4612" max="4612" width="3.42578125" style="153" customWidth="1"/>
    <col min="4613" max="4613" width="17.140625" style="153" customWidth="1"/>
    <col min="4614" max="4614" width="15.42578125" style="153" customWidth="1"/>
    <col min="4615" max="4615" width="3.42578125" style="153" customWidth="1"/>
    <col min="4616" max="4864" width="9.140625" style="153"/>
    <col min="4865" max="4865" width="32" style="153" customWidth="1"/>
    <col min="4866" max="4866" width="15.7109375" style="153" customWidth="1"/>
    <col min="4867" max="4867" width="16.85546875" style="153" customWidth="1"/>
    <col min="4868" max="4868" width="3.42578125" style="153" customWidth="1"/>
    <col min="4869" max="4869" width="17.140625" style="153" customWidth="1"/>
    <col min="4870" max="4870" width="15.42578125" style="153" customWidth="1"/>
    <col min="4871" max="4871" width="3.42578125" style="153" customWidth="1"/>
    <col min="4872" max="5120" width="9.140625" style="153"/>
    <col min="5121" max="5121" width="32" style="153" customWidth="1"/>
    <col min="5122" max="5122" width="15.7109375" style="153" customWidth="1"/>
    <col min="5123" max="5123" width="16.85546875" style="153" customWidth="1"/>
    <col min="5124" max="5124" width="3.42578125" style="153" customWidth="1"/>
    <col min="5125" max="5125" width="17.140625" style="153" customWidth="1"/>
    <col min="5126" max="5126" width="15.42578125" style="153" customWidth="1"/>
    <col min="5127" max="5127" width="3.42578125" style="153" customWidth="1"/>
    <col min="5128" max="5376" width="9.140625" style="153"/>
    <col min="5377" max="5377" width="32" style="153" customWidth="1"/>
    <col min="5378" max="5378" width="15.7109375" style="153" customWidth="1"/>
    <col min="5379" max="5379" width="16.85546875" style="153" customWidth="1"/>
    <col min="5380" max="5380" width="3.42578125" style="153" customWidth="1"/>
    <col min="5381" max="5381" width="17.140625" style="153" customWidth="1"/>
    <col min="5382" max="5382" width="15.42578125" style="153" customWidth="1"/>
    <col min="5383" max="5383" width="3.42578125" style="153" customWidth="1"/>
    <col min="5384" max="5632" width="9.140625" style="153"/>
    <col min="5633" max="5633" width="32" style="153" customWidth="1"/>
    <col min="5634" max="5634" width="15.7109375" style="153" customWidth="1"/>
    <col min="5635" max="5635" width="16.85546875" style="153" customWidth="1"/>
    <col min="5636" max="5636" width="3.42578125" style="153" customWidth="1"/>
    <col min="5637" max="5637" width="17.140625" style="153" customWidth="1"/>
    <col min="5638" max="5638" width="15.42578125" style="153" customWidth="1"/>
    <col min="5639" max="5639" width="3.42578125" style="153" customWidth="1"/>
    <col min="5640" max="5888" width="9.140625" style="153"/>
    <col min="5889" max="5889" width="32" style="153" customWidth="1"/>
    <col min="5890" max="5890" width="15.7109375" style="153" customWidth="1"/>
    <col min="5891" max="5891" width="16.85546875" style="153" customWidth="1"/>
    <col min="5892" max="5892" width="3.42578125" style="153" customWidth="1"/>
    <col min="5893" max="5893" width="17.140625" style="153" customWidth="1"/>
    <col min="5894" max="5894" width="15.42578125" style="153" customWidth="1"/>
    <col min="5895" max="5895" width="3.42578125" style="153" customWidth="1"/>
    <col min="5896" max="6144" width="9.140625" style="153"/>
    <col min="6145" max="6145" width="32" style="153" customWidth="1"/>
    <col min="6146" max="6146" width="15.7109375" style="153" customWidth="1"/>
    <col min="6147" max="6147" width="16.85546875" style="153" customWidth="1"/>
    <col min="6148" max="6148" width="3.42578125" style="153" customWidth="1"/>
    <col min="6149" max="6149" width="17.140625" style="153" customWidth="1"/>
    <col min="6150" max="6150" width="15.42578125" style="153" customWidth="1"/>
    <col min="6151" max="6151" width="3.42578125" style="153" customWidth="1"/>
    <col min="6152" max="6400" width="9.140625" style="153"/>
    <col min="6401" max="6401" width="32" style="153" customWidth="1"/>
    <col min="6402" max="6402" width="15.7109375" style="153" customWidth="1"/>
    <col min="6403" max="6403" width="16.85546875" style="153" customWidth="1"/>
    <col min="6404" max="6404" width="3.42578125" style="153" customWidth="1"/>
    <col min="6405" max="6405" width="17.140625" style="153" customWidth="1"/>
    <col min="6406" max="6406" width="15.42578125" style="153" customWidth="1"/>
    <col min="6407" max="6407" width="3.42578125" style="153" customWidth="1"/>
    <col min="6408" max="6656" width="9.140625" style="153"/>
    <col min="6657" max="6657" width="32" style="153" customWidth="1"/>
    <col min="6658" max="6658" width="15.7109375" style="153" customWidth="1"/>
    <col min="6659" max="6659" width="16.85546875" style="153" customWidth="1"/>
    <col min="6660" max="6660" width="3.42578125" style="153" customWidth="1"/>
    <col min="6661" max="6661" width="17.140625" style="153" customWidth="1"/>
    <col min="6662" max="6662" width="15.42578125" style="153" customWidth="1"/>
    <col min="6663" max="6663" width="3.42578125" style="153" customWidth="1"/>
    <col min="6664" max="6912" width="9.140625" style="153"/>
    <col min="6913" max="6913" width="32" style="153" customWidth="1"/>
    <col min="6914" max="6914" width="15.7109375" style="153" customWidth="1"/>
    <col min="6915" max="6915" width="16.85546875" style="153" customWidth="1"/>
    <col min="6916" max="6916" width="3.42578125" style="153" customWidth="1"/>
    <col min="6917" max="6917" width="17.140625" style="153" customWidth="1"/>
    <col min="6918" max="6918" width="15.42578125" style="153" customWidth="1"/>
    <col min="6919" max="6919" width="3.42578125" style="153" customWidth="1"/>
    <col min="6920" max="7168" width="9.140625" style="153"/>
    <col min="7169" max="7169" width="32" style="153" customWidth="1"/>
    <col min="7170" max="7170" width="15.7109375" style="153" customWidth="1"/>
    <col min="7171" max="7171" width="16.85546875" style="153" customWidth="1"/>
    <col min="7172" max="7172" width="3.42578125" style="153" customWidth="1"/>
    <col min="7173" max="7173" width="17.140625" style="153" customWidth="1"/>
    <col min="7174" max="7174" width="15.42578125" style="153" customWidth="1"/>
    <col min="7175" max="7175" width="3.42578125" style="153" customWidth="1"/>
    <col min="7176" max="7424" width="9.140625" style="153"/>
    <col min="7425" max="7425" width="32" style="153" customWidth="1"/>
    <col min="7426" max="7426" width="15.7109375" style="153" customWidth="1"/>
    <col min="7427" max="7427" width="16.85546875" style="153" customWidth="1"/>
    <col min="7428" max="7428" width="3.42578125" style="153" customWidth="1"/>
    <col min="7429" max="7429" width="17.140625" style="153" customWidth="1"/>
    <col min="7430" max="7430" width="15.42578125" style="153" customWidth="1"/>
    <col min="7431" max="7431" width="3.42578125" style="153" customWidth="1"/>
    <col min="7432" max="7680" width="9.140625" style="153"/>
    <col min="7681" max="7681" width="32" style="153" customWidth="1"/>
    <col min="7682" max="7682" width="15.7109375" style="153" customWidth="1"/>
    <col min="7683" max="7683" width="16.85546875" style="153" customWidth="1"/>
    <col min="7684" max="7684" width="3.42578125" style="153" customWidth="1"/>
    <col min="7685" max="7685" width="17.140625" style="153" customWidth="1"/>
    <col min="7686" max="7686" width="15.42578125" style="153" customWidth="1"/>
    <col min="7687" max="7687" width="3.42578125" style="153" customWidth="1"/>
    <col min="7688" max="7936" width="9.140625" style="153"/>
    <col min="7937" max="7937" width="32" style="153" customWidth="1"/>
    <col min="7938" max="7938" width="15.7109375" style="153" customWidth="1"/>
    <col min="7939" max="7939" width="16.85546875" style="153" customWidth="1"/>
    <col min="7940" max="7940" width="3.42578125" style="153" customWidth="1"/>
    <col min="7941" max="7941" width="17.140625" style="153" customWidth="1"/>
    <col min="7942" max="7942" width="15.42578125" style="153" customWidth="1"/>
    <col min="7943" max="7943" width="3.42578125" style="153" customWidth="1"/>
    <col min="7944" max="8192" width="9.140625" style="153"/>
    <col min="8193" max="8193" width="32" style="153" customWidth="1"/>
    <col min="8194" max="8194" width="15.7109375" style="153" customWidth="1"/>
    <col min="8195" max="8195" width="16.85546875" style="153" customWidth="1"/>
    <col min="8196" max="8196" width="3.42578125" style="153" customWidth="1"/>
    <col min="8197" max="8197" width="17.140625" style="153" customWidth="1"/>
    <col min="8198" max="8198" width="15.42578125" style="153" customWidth="1"/>
    <col min="8199" max="8199" width="3.42578125" style="153" customWidth="1"/>
    <col min="8200" max="8448" width="9.140625" style="153"/>
    <col min="8449" max="8449" width="32" style="153" customWidth="1"/>
    <col min="8450" max="8450" width="15.7109375" style="153" customWidth="1"/>
    <col min="8451" max="8451" width="16.85546875" style="153" customWidth="1"/>
    <col min="8452" max="8452" width="3.42578125" style="153" customWidth="1"/>
    <col min="8453" max="8453" width="17.140625" style="153" customWidth="1"/>
    <col min="8454" max="8454" width="15.42578125" style="153" customWidth="1"/>
    <col min="8455" max="8455" width="3.42578125" style="153" customWidth="1"/>
    <col min="8456" max="8704" width="9.140625" style="153"/>
    <col min="8705" max="8705" width="32" style="153" customWidth="1"/>
    <col min="8706" max="8706" width="15.7109375" style="153" customWidth="1"/>
    <col min="8707" max="8707" width="16.85546875" style="153" customWidth="1"/>
    <col min="8708" max="8708" width="3.42578125" style="153" customWidth="1"/>
    <col min="8709" max="8709" width="17.140625" style="153" customWidth="1"/>
    <col min="8710" max="8710" width="15.42578125" style="153" customWidth="1"/>
    <col min="8711" max="8711" width="3.42578125" style="153" customWidth="1"/>
    <col min="8712" max="8960" width="9.140625" style="153"/>
    <col min="8961" max="8961" width="32" style="153" customWidth="1"/>
    <col min="8962" max="8962" width="15.7109375" style="153" customWidth="1"/>
    <col min="8963" max="8963" width="16.85546875" style="153" customWidth="1"/>
    <col min="8964" max="8964" width="3.42578125" style="153" customWidth="1"/>
    <col min="8965" max="8965" width="17.140625" style="153" customWidth="1"/>
    <col min="8966" max="8966" width="15.42578125" style="153" customWidth="1"/>
    <col min="8967" max="8967" width="3.42578125" style="153" customWidth="1"/>
    <col min="8968" max="9216" width="9.140625" style="153"/>
    <col min="9217" max="9217" width="32" style="153" customWidth="1"/>
    <col min="9218" max="9218" width="15.7109375" style="153" customWidth="1"/>
    <col min="9219" max="9219" width="16.85546875" style="153" customWidth="1"/>
    <col min="9220" max="9220" width="3.42578125" style="153" customWidth="1"/>
    <col min="9221" max="9221" width="17.140625" style="153" customWidth="1"/>
    <col min="9222" max="9222" width="15.42578125" style="153" customWidth="1"/>
    <col min="9223" max="9223" width="3.42578125" style="153" customWidth="1"/>
    <col min="9224" max="9472" width="9.140625" style="153"/>
    <col min="9473" max="9473" width="32" style="153" customWidth="1"/>
    <col min="9474" max="9474" width="15.7109375" style="153" customWidth="1"/>
    <col min="9475" max="9475" width="16.85546875" style="153" customWidth="1"/>
    <col min="9476" max="9476" width="3.42578125" style="153" customWidth="1"/>
    <col min="9477" max="9477" width="17.140625" style="153" customWidth="1"/>
    <col min="9478" max="9478" width="15.42578125" style="153" customWidth="1"/>
    <col min="9479" max="9479" width="3.42578125" style="153" customWidth="1"/>
    <col min="9480" max="9728" width="9.140625" style="153"/>
    <col min="9729" max="9729" width="32" style="153" customWidth="1"/>
    <col min="9730" max="9730" width="15.7109375" style="153" customWidth="1"/>
    <col min="9731" max="9731" width="16.85546875" style="153" customWidth="1"/>
    <col min="9732" max="9732" width="3.42578125" style="153" customWidth="1"/>
    <col min="9733" max="9733" width="17.140625" style="153" customWidth="1"/>
    <col min="9734" max="9734" width="15.42578125" style="153" customWidth="1"/>
    <col min="9735" max="9735" width="3.42578125" style="153" customWidth="1"/>
    <col min="9736" max="9984" width="9.140625" style="153"/>
    <col min="9985" max="9985" width="32" style="153" customWidth="1"/>
    <col min="9986" max="9986" width="15.7109375" style="153" customWidth="1"/>
    <col min="9987" max="9987" width="16.85546875" style="153" customWidth="1"/>
    <col min="9988" max="9988" width="3.42578125" style="153" customWidth="1"/>
    <col min="9989" max="9989" width="17.140625" style="153" customWidth="1"/>
    <col min="9990" max="9990" width="15.42578125" style="153" customWidth="1"/>
    <col min="9991" max="9991" width="3.42578125" style="153" customWidth="1"/>
    <col min="9992" max="10240" width="9.140625" style="153"/>
    <col min="10241" max="10241" width="32" style="153" customWidth="1"/>
    <col min="10242" max="10242" width="15.7109375" style="153" customWidth="1"/>
    <col min="10243" max="10243" width="16.85546875" style="153" customWidth="1"/>
    <col min="10244" max="10244" width="3.42578125" style="153" customWidth="1"/>
    <col min="10245" max="10245" width="17.140625" style="153" customWidth="1"/>
    <col min="10246" max="10246" width="15.42578125" style="153" customWidth="1"/>
    <col min="10247" max="10247" width="3.42578125" style="153" customWidth="1"/>
    <col min="10248" max="10496" width="9.140625" style="153"/>
    <col min="10497" max="10497" width="32" style="153" customWidth="1"/>
    <col min="10498" max="10498" width="15.7109375" style="153" customWidth="1"/>
    <col min="10499" max="10499" width="16.85546875" style="153" customWidth="1"/>
    <col min="10500" max="10500" width="3.42578125" style="153" customWidth="1"/>
    <col min="10501" max="10501" width="17.140625" style="153" customWidth="1"/>
    <col min="10502" max="10502" width="15.42578125" style="153" customWidth="1"/>
    <col min="10503" max="10503" width="3.42578125" style="153" customWidth="1"/>
    <col min="10504" max="10752" width="9.140625" style="153"/>
    <col min="10753" max="10753" width="32" style="153" customWidth="1"/>
    <col min="10754" max="10754" width="15.7109375" style="153" customWidth="1"/>
    <col min="10755" max="10755" width="16.85546875" style="153" customWidth="1"/>
    <col min="10756" max="10756" width="3.42578125" style="153" customWidth="1"/>
    <col min="10757" max="10757" width="17.140625" style="153" customWidth="1"/>
    <col min="10758" max="10758" width="15.42578125" style="153" customWidth="1"/>
    <col min="10759" max="10759" width="3.42578125" style="153" customWidth="1"/>
    <col min="10760" max="11008" width="9.140625" style="153"/>
    <col min="11009" max="11009" width="32" style="153" customWidth="1"/>
    <col min="11010" max="11010" width="15.7109375" style="153" customWidth="1"/>
    <col min="11011" max="11011" width="16.85546875" style="153" customWidth="1"/>
    <col min="11012" max="11012" width="3.42578125" style="153" customWidth="1"/>
    <col min="11013" max="11013" width="17.140625" style="153" customWidth="1"/>
    <col min="11014" max="11014" width="15.42578125" style="153" customWidth="1"/>
    <col min="11015" max="11015" width="3.42578125" style="153" customWidth="1"/>
    <col min="11016" max="11264" width="9.140625" style="153"/>
    <col min="11265" max="11265" width="32" style="153" customWidth="1"/>
    <col min="11266" max="11266" width="15.7109375" style="153" customWidth="1"/>
    <col min="11267" max="11267" width="16.85546875" style="153" customWidth="1"/>
    <col min="11268" max="11268" width="3.42578125" style="153" customWidth="1"/>
    <col min="11269" max="11269" width="17.140625" style="153" customWidth="1"/>
    <col min="11270" max="11270" width="15.42578125" style="153" customWidth="1"/>
    <col min="11271" max="11271" width="3.42578125" style="153" customWidth="1"/>
    <col min="11272" max="11520" width="9.140625" style="153"/>
    <col min="11521" max="11521" width="32" style="153" customWidth="1"/>
    <col min="11522" max="11522" width="15.7109375" style="153" customWidth="1"/>
    <col min="11523" max="11523" width="16.85546875" style="153" customWidth="1"/>
    <col min="11524" max="11524" width="3.42578125" style="153" customWidth="1"/>
    <col min="11525" max="11525" width="17.140625" style="153" customWidth="1"/>
    <col min="11526" max="11526" width="15.42578125" style="153" customWidth="1"/>
    <col min="11527" max="11527" width="3.42578125" style="153" customWidth="1"/>
    <col min="11528" max="11776" width="9.140625" style="153"/>
    <col min="11777" max="11777" width="32" style="153" customWidth="1"/>
    <col min="11778" max="11778" width="15.7109375" style="153" customWidth="1"/>
    <col min="11779" max="11779" width="16.85546875" style="153" customWidth="1"/>
    <col min="11780" max="11780" width="3.42578125" style="153" customWidth="1"/>
    <col min="11781" max="11781" width="17.140625" style="153" customWidth="1"/>
    <col min="11782" max="11782" width="15.42578125" style="153" customWidth="1"/>
    <col min="11783" max="11783" width="3.42578125" style="153" customWidth="1"/>
    <col min="11784" max="12032" width="9.140625" style="153"/>
    <col min="12033" max="12033" width="32" style="153" customWidth="1"/>
    <col min="12034" max="12034" width="15.7109375" style="153" customWidth="1"/>
    <col min="12035" max="12035" width="16.85546875" style="153" customWidth="1"/>
    <col min="12036" max="12036" width="3.42578125" style="153" customWidth="1"/>
    <col min="12037" max="12037" width="17.140625" style="153" customWidth="1"/>
    <col min="12038" max="12038" width="15.42578125" style="153" customWidth="1"/>
    <col min="12039" max="12039" width="3.42578125" style="153" customWidth="1"/>
    <col min="12040" max="12288" width="9.140625" style="153"/>
    <col min="12289" max="12289" width="32" style="153" customWidth="1"/>
    <col min="12290" max="12290" width="15.7109375" style="153" customWidth="1"/>
    <col min="12291" max="12291" width="16.85546875" style="153" customWidth="1"/>
    <col min="12292" max="12292" width="3.42578125" style="153" customWidth="1"/>
    <col min="12293" max="12293" width="17.140625" style="153" customWidth="1"/>
    <col min="12294" max="12294" width="15.42578125" style="153" customWidth="1"/>
    <col min="12295" max="12295" width="3.42578125" style="153" customWidth="1"/>
    <col min="12296" max="12544" width="9.140625" style="153"/>
    <col min="12545" max="12545" width="32" style="153" customWidth="1"/>
    <col min="12546" max="12546" width="15.7109375" style="153" customWidth="1"/>
    <col min="12547" max="12547" width="16.85546875" style="153" customWidth="1"/>
    <col min="12548" max="12548" width="3.42578125" style="153" customWidth="1"/>
    <col min="12549" max="12549" width="17.140625" style="153" customWidth="1"/>
    <col min="12550" max="12550" width="15.42578125" style="153" customWidth="1"/>
    <col min="12551" max="12551" width="3.42578125" style="153" customWidth="1"/>
    <col min="12552" max="12800" width="9.140625" style="153"/>
    <col min="12801" max="12801" width="32" style="153" customWidth="1"/>
    <col min="12802" max="12802" width="15.7109375" style="153" customWidth="1"/>
    <col min="12803" max="12803" width="16.85546875" style="153" customWidth="1"/>
    <col min="12804" max="12804" width="3.42578125" style="153" customWidth="1"/>
    <col min="12805" max="12805" width="17.140625" style="153" customWidth="1"/>
    <col min="12806" max="12806" width="15.42578125" style="153" customWidth="1"/>
    <col min="12807" max="12807" width="3.42578125" style="153" customWidth="1"/>
    <col min="12808" max="13056" width="9.140625" style="153"/>
    <col min="13057" max="13057" width="32" style="153" customWidth="1"/>
    <col min="13058" max="13058" width="15.7109375" style="153" customWidth="1"/>
    <col min="13059" max="13059" width="16.85546875" style="153" customWidth="1"/>
    <col min="13060" max="13060" width="3.42578125" style="153" customWidth="1"/>
    <col min="13061" max="13061" width="17.140625" style="153" customWidth="1"/>
    <col min="13062" max="13062" width="15.42578125" style="153" customWidth="1"/>
    <col min="13063" max="13063" width="3.42578125" style="153" customWidth="1"/>
    <col min="13064" max="13312" width="9.140625" style="153"/>
    <col min="13313" max="13313" width="32" style="153" customWidth="1"/>
    <col min="13314" max="13314" width="15.7109375" style="153" customWidth="1"/>
    <col min="13315" max="13315" width="16.85546875" style="153" customWidth="1"/>
    <col min="13316" max="13316" width="3.42578125" style="153" customWidth="1"/>
    <col min="13317" max="13317" width="17.140625" style="153" customWidth="1"/>
    <col min="13318" max="13318" width="15.42578125" style="153" customWidth="1"/>
    <col min="13319" max="13319" width="3.42578125" style="153" customWidth="1"/>
    <col min="13320" max="13568" width="9.140625" style="153"/>
    <col min="13569" max="13569" width="32" style="153" customWidth="1"/>
    <col min="13570" max="13570" width="15.7109375" style="153" customWidth="1"/>
    <col min="13571" max="13571" width="16.85546875" style="153" customWidth="1"/>
    <col min="13572" max="13572" width="3.42578125" style="153" customWidth="1"/>
    <col min="13573" max="13573" width="17.140625" style="153" customWidth="1"/>
    <col min="13574" max="13574" width="15.42578125" style="153" customWidth="1"/>
    <col min="13575" max="13575" width="3.42578125" style="153" customWidth="1"/>
    <col min="13576" max="13824" width="9.140625" style="153"/>
    <col min="13825" max="13825" width="32" style="153" customWidth="1"/>
    <col min="13826" max="13826" width="15.7109375" style="153" customWidth="1"/>
    <col min="13827" max="13827" width="16.85546875" style="153" customWidth="1"/>
    <col min="13828" max="13828" width="3.42578125" style="153" customWidth="1"/>
    <col min="13829" max="13829" width="17.140625" style="153" customWidth="1"/>
    <col min="13830" max="13830" width="15.42578125" style="153" customWidth="1"/>
    <col min="13831" max="13831" width="3.42578125" style="153" customWidth="1"/>
    <col min="13832" max="14080" width="9.140625" style="153"/>
    <col min="14081" max="14081" width="32" style="153" customWidth="1"/>
    <col min="14082" max="14082" width="15.7109375" style="153" customWidth="1"/>
    <col min="14083" max="14083" width="16.85546875" style="153" customWidth="1"/>
    <col min="14084" max="14084" width="3.42578125" style="153" customWidth="1"/>
    <col min="14085" max="14085" width="17.140625" style="153" customWidth="1"/>
    <col min="14086" max="14086" width="15.42578125" style="153" customWidth="1"/>
    <col min="14087" max="14087" width="3.42578125" style="153" customWidth="1"/>
    <col min="14088" max="14336" width="9.140625" style="153"/>
    <col min="14337" max="14337" width="32" style="153" customWidth="1"/>
    <col min="14338" max="14338" width="15.7109375" style="153" customWidth="1"/>
    <col min="14339" max="14339" width="16.85546875" style="153" customWidth="1"/>
    <col min="14340" max="14340" width="3.42578125" style="153" customWidth="1"/>
    <col min="14341" max="14341" width="17.140625" style="153" customWidth="1"/>
    <col min="14342" max="14342" width="15.42578125" style="153" customWidth="1"/>
    <col min="14343" max="14343" width="3.42578125" style="153" customWidth="1"/>
    <col min="14344" max="14592" width="9.140625" style="153"/>
    <col min="14593" max="14593" width="32" style="153" customWidth="1"/>
    <col min="14594" max="14594" width="15.7109375" style="153" customWidth="1"/>
    <col min="14595" max="14595" width="16.85546875" style="153" customWidth="1"/>
    <col min="14596" max="14596" width="3.42578125" style="153" customWidth="1"/>
    <col min="14597" max="14597" width="17.140625" style="153" customWidth="1"/>
    <col min="14598" max="14598" width="15.42578125" style="153" customWidth="1"/>
    <col min="14599" max="14599" width="3.42578125" style="153" customWidth="1"/>
    <col min="14600" max="14848" width="9.140625" style="153"/>
    <col min="14849" max="14849" width="32" style="153" customWidth="1"/>
    <col min="14850" max="14850" width="15.7109375" style="153" customWidth="1"/>
    <col min="14851" max="14851" width="16.85546875" style="153" customWidth="1"/>
    <col min="14852" max="14852" width="3.42578125" style="153" customWidth="1"/>
    <col min="14853" max="14853" width="17.140625" style="153" customWidth="1"/>
    <col min="14854" max="14854" width="15.42578125" style="153" customWidth="1"/>
    <col min="14855" max="14855" width="3.42578125" style="153" customWidth="1"/>
    <col min="14856" max="15104" width="9.140625" style="153"/>
    <col min="15105" max="15105" width="32" style="153" customWidth="1"/>
    <col min="15106" max="15106" width="15.7109375" style="153" customWidth="1"/>
    <col min="15107" max="15107" width="16.85546875" style="153" customWidth="1"/>
    <col min="15108" max="15108" width="3.42578125" style="153" customWidth="1"/>
    <col min="15109" max="15109" width="17.140625" style="153" customWidth="1"/>
    <col min="15110" max="15110" width="15.42578125" style="153" customWidth="1"/>
    <col min="15111" max="15111" width="3.42578125" style="153" customWidth="1"/>
    <col min="15112" max="15360" width="9.140625" style="153"/>
    <col min="15361" max="15361" width="32" style="153" customWidth="1"/>
    <col min="15362" max="15362" width="15.7109375" style="153" customWidth="1"/>
    <col min="15363" max="15363" width="16.85546875" style="153" customWidth="1"/>
    <col min="15364" max="15364" width="3.42578125" style="153" customWidth="1"/>
    <col min="15365" max="15365" width="17.140625" style="153" customWidth="1"/>
    <col min="15366" max="15366" width="15.42578125" style="153" customWidth="1"/>
    <col min="15367" max="15367" width="3.42578125" style="153" customWidth="1"/>
    <col min="15368" max="15616" width="9.140625" style="153"/>
    <col min="15617" max="15617" width="32" style="153" customWidth="1"/>
    <col min="15618" max="15618" width="15.7109375" style="153" customWidth="1"/>
    <col min="15619" max="15619" width="16.85546875" style="153" customWidth="1"/>
    <col min="15620" max="15620" width="3.42578125" style="153" customWidth="1"/>
    <col min="15621" max="15621" width="17.140625" style="153" customWidth="1"/>
    <col min="15622" max="15622" width="15.42578125" style="153" customWidth="1"/>
    <col min="15623" max="15623" width="3.42578125" style="153" customWidth="1"/>
    <col min="15624" max="15872" width="9.140625" style="153"/>
    <col min="15873" max="15873" width="32" style="153" customWidth="1"/>
    <col min="15874" max="15874" width="15.7109375" style="153" customWidth="1"/>
    <col min="15875" max="15875" width="16.85546875" style="153" customWidth="1"/>
    <col min="15876" max="15876" width="3.42578125" style="153" customWidth="1"/>
    <col min="15877" max="15877" width="17.140625" style="153" customWidth="1"/>
    <col min="15878" max="15878" width="15.42578125" style="153" customWidth="1"/>
    <col min="15879" max="15879" width="3.42578125" style="153" customWidth="1"/>
    <col min="15880" max="16128" width="9.140625" style="153"/>
    <col min="16129" max="16129" width="32" style="153" customWidth="1"/>
    <col min="16130" max="16130" width="15.7109375" style="153" customWidth="1"/>
    <col min="16131" max="16131" width="16.85546875" style="153" customWidth="1"/>
    <col min="16132" max="16132" width="3.42578125" style="153" customWidth="1"/>
    <col min="16133" max="16133" width="17.140625" style="153" customWidth="1"/>
    <col min="16134" max="16134" width="15.42578125" style="153" customWidth="1"/>
    <col min="16135" max="16135" width="3.42578125" style="153" customWidth="1"/>
    <col min="16136" max="16384" width="9.140625" style="153"/>
  </cols>
  <sheetData>
    <row r="1" spans="1:9" ht="20.25" x14ac:dyDescent="0.3">
      <c r="A1" s="152" t="s">
        <v>180</v>
      </c>
      <c r="B1" s="152"/>
      <c r="C1" s="152"/>
      <c r="D1" s="152"/>
      <c r="E1" s="152"/>
      <c r="F1" s="152"/>
      <c r="G1" s="152"/>
    </row>
    <row r="2" spans="1:9" ht="20.25" x14ac:dyDescent="0.3">
      <c r="A2" s="152" t="s">
        <v>181</v>
      </c>
      <c r="B2" s="152"/>
      <c r="C2" s="152"/>
      <c r="D2" s="152"/>
      <c r="E2" s="152"/>
      <c r="F2" s="152"/>
      <c r="G2" s="152"/>
    </row>
    <row r="3" spans="1:9" ht="20.25" x14ac:dyDescent="0.3">
      <c r="A3" s="152" t="s">
        <v>1</v>
      </c>
      <c r="B3" s="152"/>
      <c r="C3" s="152"/>
      <c r="D3" s="152"/>
      <c r="E3" s="152"/>
      <c r="F3" s="152"/>
      <c r="G3" s="152"/>
    </row>
    <row r="4" spans="1:9" ht="20.25" x14ac:dyDescent="0.3">
      <c r="A4" s="154"/>
      <c r="B4" s="154"/>
      <c r="C4" s="154"/>
      <c r="D4" s="154"/>
      <c r="E4" s="154"/>
      <c r="F4" s="154"/>
      <c r="G4" s="154"/>
    </row>
    <row r="5" spans="1:9" ht="18" x14ac:dyDescent="0.25">
      <c r="A5" s="155" t="s">
        <v>202</v>
      </c>
      <c r="B5" s="155"/>
      <c r="C5" s="155"/>
      <c r="D5" s="155"/>
      <c r="E5" s="155"/>
      <c r="F5" s="155"/>
      <c r="G5" s="155"/>
    </row>
    <row r="6" spans="1:9" ht="18" x14ac:dyDescent="0.25">
      <c r="A6" s="155" t="s">
        <v>133</v>
      </c>
      <c r="B6" s="155"/>
      <c r="C6" s="155"/>
      <c r="D6" s="155"/>
      <c r="E6" s="155"/>
      <c r="F6" s="155"/>
      <c r="G6" s="155"/>
    </row>
    <row r="7" spans="1:9" ht="15" x14ac:dyDescent="0.2">
      <c r="A7" s="156" t="s">
        <v>4</v>
      </c>
      <c r="B7" s="156"/>
      <c r="C7" s="156"/>
      <c r="D7" s="156"/>
      <c r="E7" s="156"/>
      <c r="F7" s="156"/>
      <c r="G7" s="156"/>
    </row>
    <row r="9" spans="1:9" ht="15.75" x14ac:dyDescent="0.25">
      <c r="A9" s="157" t="s">
        <v>134</v>
      </c>
      <c r="B9" s="158"/>
      <c r="C9" s="159" t="s">
        <v>5</v>
      </c>
      <c r="D9" s="160"/>
      <c r="E9" s="158"/>
      <c r="F9" s="159" t="s">
        <v>5</v>
      </c>
      <c r="G9" s="161"/>
    </row>
    <row r="10" spans="1:9" ht="15.75" x14ac:dyDescent="0.25">
      <c r="A10" s="162" t="s">
        <v>6</v>
      </c>
      <c r="B10" s="163" t="s">
        <v>7</v>
      </c>
      <c r="C10" s="164" t="s">
        <v>8</v>
      </c>
      <c r="D10" s="165"/>
      <c r="E10" s="163" t="s">
        <v>9</v>
      </c>
      <c r="F10" s="164" t="s">
        <v>8</v>
      </c>
      <c r="G10" s="166"/>
    </row>
    <row r="11" spans="1:9" x14ac:dyDescent="0.2">
      <c r="A11" s="167"/>
      <c r="B11" s="168"/>
      <c r="E11" s="169"/>
      <c r="G11" s="170"/>
    </row>
    <row r="12" spans="1:9" ht="15.75" x14ac:dyDescent="0.25">
      <c r="A12" s="171" t="s">
        <v>135</v>
      </c>
      <c r="B12" s="172">
        <f>SUM(B13:B21)</f>
        <v>4180</v>
      </c>
      <c r="C12" s="173">
        <f t="shared" ref="C12:C21" si="0">(B12/B$36)*100</f>
        <v>30.342624854819977</v>
      </c>
      <c r="D12" s="174" t="s">
        <v>11</v>
      </c>
      <c r="E12" s="48">
        <f>SUM(E13:E21)</f>
        <v>1166476857</v>
      </c>
      <c r="F12" s="175">
        <f t="shared" ref="F12:F21" si="1">(E12/E$36)*100</f>
        <v>64.707421193524524</v>
      </c>
      <c r="G12" s="176" t="s">
        <v>11</v>
      </c>
    </row>
    <row r="13" spans="1:9" ht="15" x14ac:dyDescent="0.2">
      <c r="A13" s="177" t="s">
        <v>183</v>
      </c>
      <c r="B13" s="178">
        <v>578</v>
      </c>
      <c r="C13" s="179">
        <f t="shared" si="0"/>
        <v>4.1957026713124277</v>
      </c>
      <c r="D13" s="180"/>
      <c r="E13" s="20">
        <v>519899014</v>
      </c>
      <c r="F13" s="181">
        <f t="shared" si="1"/>
        <v>28.840113093642035</v>
      </c>
      <c r="G13" s="182"/>
      <c r="H13" s="183"/>
      <c r="I13" s="183"/>
    </row>
    <row r="14" spans="1:9" ht="15" x14ac:dyDescent="0.2">
      <c r="A14" s="177" t="s">
        <v>10</v>
      </c>
      <c r="B14" s="178">
        <v>930</v>
      </c>
      <c r="C14" s="179">
        <f t="shared" si="0"/>
        <v>6.7508710801393725</v>
      </c>
      <c r="D14" s="180"/>
      <c r="E14" s="20">
        <v>323414206</v>
      </c>
      <c r="F14" s="181">
        <f t="shared" si="1"/>
        <v>17.940603897991704</v>
      </c>
      <c r="G14" s="182"/>
    </row>
    <row r="15" spans="1:9" ht="15" x14ac:dyDescent="0.2">
      <c r="A15" s="177" t="s">
        <v>14</v>
      </c>
      <c r="B15" s="178">
        <v>194</v>
      </c>
      <c r="C15" s="179">
        <f t="shared" si="0"/>
        <v>1.4082462253193961</v>
      </c>
      <c r="D15" s="180"/>
      <c r="E15" s="20">
        <v>64530106</v>
      </c>
      <c r="F15" s="181">
        <f t="shared" si="1"/>
        <v>3.5796481717980493</v>
      </c>
      <c r="G15" s="182"/>
    </row>
    <row r="16" spans="1:9" ht="15" x14ac:dyDescent="0.2">
      <c r="A16" s="177" t="s">
        <v>53</v>
      </c>
      <c r="B16" s="178">
        <v>1014</v>
      </c>
      <c r="C16" s="179">
        <f t="shared" si="0"/>
        <v>7.3606271777003487</v>
      </c>
      <c r="D16" s="180"/>
      <c r="E16" s="20">
        <v>163396977</v>
      </c>
      <c r="F16" s="181">
        <f t="shared" si="1"/>
        <v>9.0640435333451634</v>
      </c>
      <c r="G16" s="182"/>
    </row>
    <row r="17" spans="1:9" ht="15" x14ac:dyDescent="0.2">
      <c r="A17" s="177" t="s">
        <v>187</v>
      </c>
      <c r="B17" s="178">
        <v>180</v>
      </c>
      <c r="C17" s="179">
        <f t="shared" si="0"/>
        <v>1.3066202090592334</v>
      </c>
      <c r="D17" s="180"/>
      <c r="E17" s="20">
        <v>20626472</v>
      </c>
      <c r="F17" s="181">
        <f t="shared" si="1"/>
        <v>1.1442025646981526</v>
      </c>
      <c r="G17" s="182"/>
    </row>
    <row r="18" spans="1:9" ht="15" x14ac:dyDescent="0.2">
      <c r="A18" s="177" t="s">
        <v>65</v>
      </c>
      <c r="B18" s="178">
        <v>321</v>
      </c>
      <c r="C18" s="179">
        <f t="shared" si="0"/>
        <v>2.3301393728222997</v>
      </c>
      <c r="D18" s="180"/>
      <c r="E18" s="20">
        <v>20319457</v>
      </c>
      <c r="F18" s="181">
        <f t="shared" si="1"/>
        <v>1.1271716662293887</v>
      </c>
      <c r="G18" s="182"/>
    </row>
    <row r="19" spans="1:9" ht="15" x14ac:dyDescent="0.2">
      <c r="A19" s="177" t="s">
        <v>15</v>
      </c>
      <c r="B19" s="178">
        <v>465</v>
      </c>
      <c r="C19" s="179">
        <f t="shared" si="0"/>
        <v>3.3754355400696863</v>
      </c>
      <c r="D19" s="180"/>
      <c r="E19" s="20">
        <v>21554738</v>
      </c>
      <c r="F19" s="181">
        <f t="shared" si="1"/>
        <v>1.1956958272358322</v>
      </c>
      <c r="G19" s="182"/>
    </row>
    <row r="20" spans="1:9" ht="15" x14ac:dyDescent="0.2">
      <c r="A20" s="177" t="s">
        <v>12</v>
      </c>
      <c r="B20" s="178">
        <v>161</v>
      </c>
      <c r="C20" s="179">
        <f t="shared" si="0"/>
        <v>1.1686991869918699</v>
      </c>
      <c r="D20" s="180"/>
      <c r="E20" s="20">
        <v>15694201</v>
      </c>
      <c r="F20" s="181">
        <f t="shared" si="1"/>
        <v>0.87059701897097641</v>
      </c>
      <c r="G20" s="182"/>
    </row>
    <row r="21" spans="1:9" ht="15" x14ac:dyDescent="0.2">
      <c r="A21" s="177" t="s">
        <v>17</v>
      </c>
      <c r="B21" s="178">
        <v>337</v>
      </c>
      <c r="C21" s="179">
        <f t="shared" si="0"/>
        <v>2.4462833914053426</v>
      </c>
      <c r="D21" s="180"/>
      <c r="E21" s="20">
        <v>17041686</v>
      </c>
      <c r="F21" s="181">
        <f t="shared" si="1"/>
        <v>0.94534541961323304</v>
      </c>
      <c r="G21" s="182"/>
    </row>
    <row r="22" spans="1:9" ht="15.75" x14ac:dyDescent="0.25">
      <c r="A22" s="171"/>
      <c r="B22" s="184"/>
      <c r="C22" s="181"/>
      <c r="D22" s="180"/>
      <c r="E22" s="184"/>
      <c r="F22" s="181"/>
      <c r="G22" s="182"/>
    </row>
    <row r="23" spans="1:9" ht="15.75" x14ac:dyDescent="0.25">
      <c r="A23" s="171" t="s">
        <v>136</v>
      </c>
      <c r="B23" s="172">
        <f>SUM(B24:B32)</f>
        <v>9324</v>
      </c>
      <c r="C23" s="173">
        <f t="shared" ref="C23:C32" si="2">(B23/B$36)*100</f>
        <v>67.682926829268297</v>
      </c>
      <c r="D23" s="174"/>
      <c r="E23" s="54">
        <f>SUM(E24:E32)</f>
        <v>629729500</v>
      </c>
      <c r="F23" s="175">
        <f t="shared" ref="F23:F32" si="3">(E23/E$36)*100</f>
        <v>34.932687905429752</v>
      </c>
      <c r="G23" s="176"/>
    </row>
    <row r="24" spans="1:9" ht="15" x14ac:dyDescent="0.2">
      <c r="A24" s="177" t="s">
        <v>183</v>
      </c>
      <c r="B24" s="178">
        <v>956</v>
      </c>
      <c r="C24" s="179">
        <f t="shared" si="2"/>
        <v>6.9396051103368173</v>
      </c>
      <c r="D24" s="180"/>
      <c r="E24" s="20">
        <v>55409749</v>
      </c>
      <c r="F24" s="181">
        <f t="shared" si="3"/>
        <v>3.0737189042838202</v>
      </c>
      <c r="G24" s="182"/>
      <c r="H24" s="183"/>
      <c r="I24" s="183"/>
    </row>
    <row r="25" spans="1:9" ht="15" x14ac:dyDescent="0.2">
      <c r="A25" s="177" t="s">
        <v>10</v>
      </c>
      <c r="B25" s="178">
        <v>1355</v>
      </c>
      <c r="C25" s="179">
        <f t="shared" si="2"/>
        <v>9.8359465737514515</v>
      </c>
      <c r="D25" s="180"/>
      <c r="E25" s="20">
        <v>248973401</v>
      </c>
      <c r="F25" s="181">
        <f t="shared" si="3"/>
        <v>13.811184189221581</v>
      </c>
      <c r="G25" s="182"/>
    </row>
    <row r="26" spans="1:9" ht="15" x14ac:dyDescent="0.2">
      <c r="A26" s="177" t="s">
        <v>14</v>
      </c>
      <c r="B26" s="178">
        <v>243</v>
      </c>
      <c r="C26" s="179">
        <f t="shared" si="2"/>
        <v>1.7639372822299653</v>
      </c>
      <c r="D26" s="180"/>
      <c r="E26" s="20">
        <v>5800778</v>
      </c>
      <c r="F26" s="181">
        <f t="shared" si="3"/>
        <v>0.32178382540866035</v>
      </c>
      <c r="G26" s="182"/>
    </row>
    <row r="27" spans="1:9" ht="15" x14ac:dyDescent="0.2">
      <c r="A27" s="177" t="s">
        <v>53</v>
      </c>
      <c r="B27" s="178">
        <v>1599</v>
      </c>
      <c r="C27" s="179">
        <f t="shared" si="2"/>
        <v>11.607142857142858</v>
      </c>
      <c r="D27" s="180"/>
      <c r="E27" s="20">
        <v>48756454</v>
      </c>
      <c r="F27" s="181">
        <f t="shared" si="3"/>
        <v>2.7046438049312314</v>
      </c>
      <c r="G27" s="182"/>
    </row>
    <row r="28" spans="1:9" ht="15" x14ac:dyDescent="0.2">
      <c r="A28" s="177" t="s">
        <v>187</v>
      </c>
      <c r="B28" s="178">
        <v>1151</v>
      </c>
      <c r="C28" s="179">
        <f t="shared" si="2"/>
        <v>8.3551103368176527</v>
      </c>
      <c r="D28" s="180"/>
      <c r="E28" s="20">
        <v>32382694</v>
      </c>
      <c r="F28" s="181">
        <f t="shared" si="3"/>
        <v>1.7963499296746184</v>
      </c>
      <c r="G28" s="182"/>
    </row>
    <row r="29" spans="1:9" ht="15" x14ac:dyDescent="0.2">
      <c r="A29" s="177" t="s">
        <v>65</v>
      </c>
      <c r="B29" s="178">
        <v>1306</v>
      </c>
      <c r="C29" s="179">
        <f t="shared" si="2"/>
        <v>9.4802555168408826</v>
      </c>
      <c r="D29" s="180"/>
      <c r="E29" s="20">
        <v>47262386</v>
      </c>
      <c r="F29" s="181">
        <f t="shared" si="3"/>
        <v>2.621764074581153</v>
      </c>
      <c r="G29" s="182"/>
    </row>
    <row r="30" spans="1:9" ht="15" x14ac:dyDescent="0.2">
      <c r="A30" s="177" t="s">
        <v>15</v>
      </c>
      <c r="B30" s="178">
        <v>658</v>
      </c>
      <c r="C30" s="179">
        <f t="shared" si="2"/>
        <v>4.7764227642276422</v>
      </c>
      <c r="D30" s="180"/>
      <c r="E30" s="20">
        <v>15223829</v>
      </c>
      <c r="F30" s="181">
        <f t="shared" si="3"/>
        <v>0.8445042945941561</v>
      </c>
      <c r="G30" s="182"/>
    </row>
    <row r="31" spans="1:9" ht="15" x14ac:dyDescent="0.2">
      <c r="A31" s="177" t="s">
        <v>12</v>
      </c>
      <c r="B31" s="178">
        <v>1559</v>
      </c>
      <c r="C31" s="179">
        <f t="shared" si="2"/>
        <v>11.31678281068525</v>
      </c>
      <c r="D31" s="180"/>
      <c r="E31" s="20">
        <v>148014309</v>
      </c>
      <c r="F31" s="181">
        <f t="shared" si="3"/>
        <v>8.2107280377286465</v>
      </c>
      <c r="G31" s="182"/>
    </row>
    <row r="32" spans="1:9" ht="15" x14ac:dyDescent="0.2">
      <c r="A32" s="177" t="s">
        <v>17</v>
      </c>
      <c r="B32" s="178">
        <v>497</v>
      </c>
      <c r="C32" s="179">
        <f t="shared" si="2"/>
        <v>3.6077235772357725</v>
      </c>
      <c r="D32" s="180"/>
      <c r="E32" s="20">
        <v>27905900</v>
      </c>
      <c r="F32" s="181">
        <f t="shared" si="3"/>
        <v>1.5480108450058827</v>
      </c>
      <c r="G32" s="182"/>
    </row>
    <row r="33" spans="1:7" ht="15" x14ac:dyDescent="0.2">
      <c r="A33" s="185"/>
      <c r="B33" s="178"/>
      <c r="C33" s="179"/>
      <c r="D33" s="180"/>
      <c r="E33" s="184"/>
      <c r="F33" s="181"/>
      <c r="G33" s="182"/>
    </row>
    <row r="34" spans="1:7" ht="15.75" x14ac:dyDescent="0.25">
      <c r="A34" s="171" t="s">
        <v>98</v>
      </c>
      <c r="B34" s="172">
        <v>272</v>
      </c>
      <c r="C34" s="173">
        <f>(B34/B$36)*100</f>
        <v>1.9744483159117305</v>
      </c>
      <c r="D34" s="174"/>
      <c r="E34" s="54">
        <v>6487732</v>
      </c>
      <c r="F34" s="175">
        <f>(E34/E$36)*100</f>
        <v>0.35989090104571814</v>
      </c>
      <c r="G34" s="176"/>
    </row>
    <row r="35" spans="1:7" ht="15" x14ac:dyDescent="0.2">
      <c r="A35" s="177"/>
      <c r="B35" s="178"/>
      <c r="C35" s="179"/>
      <c r="D35" s="180"/>
      <c r="E35" s="184"/>
      <c r="F35" s="181"/>
      <c r="G35" s="182"/>
    </row>
    <row r="36" spans="1:7" ht="16.5" x14ac:dyDescent="0.25">
      <c r="A36" s="186" t="s">
        <v>18</v>
      </c>
      <c r="B36" s="187">
        <f>B12+B23+B34</f>
        <v>13776</v>
      </c>
      <c r="C36" s="188">
        <f>C12+C23+C34</f>
        <v>100</v>
      </c>
      <c r="D36" s="189" t="s">
        <v>11</v>
      </c>
      <c r="E36" s="29">
        <f>E12+E23+E34</f>
        <v>1802694089</v>
      </c>
      <c r="F36" s="188">
        <f>F12+F23+F34</f>
        <v>99.999999999999986</v>
      </c>
      <c r="G36" s="190" t="s">
        <v>11</v>
      </c>
    </row>
    <row r="37" spans="1:7" x14ac:dyDescent="0.2">
      <c r="C37" s="191"/>
      <c r="E37" s="183"/>
      <c r="F37" s="191"/>
    </row>
    <row r="38" spans="1:7" x14ac:dyDescent="0.2">
      <c r="A38" s="192"/>
      <c r="B38" s="193"/>
    </row>
  </sheetData>
  <mergeCells count="6"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scale="88" orientation="portrait" horizontalDpi="4294967295" verticalDpi="4294967295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2D14-86FD-408A-A4D9-20A2E510AE51}">
  <dimension ref="A1:N80"/>
  <sheetViews>
    <sheetView showGridLines="0" zoomScaleNormal="100" workbookViewId="0">
      <selection sqref="A1:F1"/>
    </sheetView>
  </sheetViews>
  <sheetFormatPr defaultRowHeight="12.75" x14ac:dyDescent="0.2"/>
  <cols>
    <col min="1" max="1" width="37.5703125" style="2" customWidth="1"/>
    <col min="2" max="2" width="15.7109375" style="2" customWidth="1"/>
    <col min="3" max="3" width="16.85546875" style="2" customWidth="1"/>
    <col min="4" max="4" width="3.42578125" style="2" customWidth="1"/>
    <col min="5" max="5" width="17.140625" style="2" customWidth="1"/>
    <col min="6" max="6" width="15.42578125" style="2" customWidth="1"/>
    <col min="7" max="7" width="3.140625" style="2" customWidth="1"/>
    <col min="8" max="8" width="0.85546875" style="2" customWidth="1"/>
    <col min="9" max="256" width="9.140625" style="2"/>
    <col min="257" max="257" width="37.5703125" style="2" customWidth="1"/>
    <col min="258" max="258" width="15.7109375" style="2" customWidth="1"/>
    <col min="259" max="259" width="16.85546875" style="2" customWidth="1"/>
    <col min="260" max="260" width="3.42578125" style="2" customWidth="1"/>
    <col min="261" max="261" width="17.140625" style="2" customWidth="1"/>
    <col min="262" max="262" width="15.42578125" style="2" customWidth="1"/>
    <col min="263" max="263" width="3.140625" style="2" customWidth="1"/>
    <col min="264" max="264" width="0.85546875" style="2" customWidth="1"/>
    <col min="265" max="512" width="9.140625" style="2"/>
    <col min="513" max="513" width="37.5703125" style="2" customWidth="1"/>
    <col min="514" max="514" width="15.7109375" style="2" customWidth="1"/>
    <col min="515" max="515" width="16.85546875" style="2" customWidth="1"/>
    <col min="516" max="516" width="3.42578125" style="2" customWidth="1"/>
    <col min="517" max="517" width="17.140625" style="2" customWidth="1"/>
    <col min="518" max="518" width="15.42578125" style="2" customWidth="1"/>
    <col min="519" max="519" width="3.140625" style="2" customWidth="1"/>
    <col min="520" max="520" width="0.85546875" style="2" customWidth="1"/>
    <col min="521" max="768" width="9.140625" style="2"/>
    <col min="769" max="769" width="37.5703125" style="2" customWidth="1"/>
    <col min="770" max="770" width="15.7109375" style="2" customWidth="1"/>
    <col min="771" max="771" width="16.85546875" style="2" customWidth="1"/>
    <col min="772" max="772" width="3.42578125" style="2" customWidth="1"/>
    <col min="773" max="773" width="17.140625" style="2" customWidth="1"/>
    <col min="774" max="774" width="15.42578125" style="2" customWidth="1"/>
    <col min="775" max="775" width="3.140625" style="2" customWidth="1"/>
    <col min="776" max="776" width="0.85546875" style="2" customWidth="1"/>
    <col min="777" max="1024" width="9.140625" style="2"/>
    <col min="1025" max="1025" width="37.5703125" style="2" customWidth="1"/>
    <col min="1026" max="1026" width="15.7109375" style="2" customWidth="1"/>
    <col min="1027" max="1027" width="16.85546875" style="2" customWidth="1"/>
    <col min="1028" max="1028" width="3.42578125" style="2" customWidth="1"/>
    <col min="1029" max="1029" width="17.140625" style="2" customWidth="1"/>
    <col min="1030" max="1030" width="15.42578125" style="2" customWidth="1"/>
    <col min="1031" max="1031" width="3.140625" style="2" customWidth="1"/>
    <col min="1032" max="1032" width="0.85546875" style="2" customWidth="1"/>
    <col min="1033" max="1280" width="9.140625" style="2"/>
    <col min="1281" max="1281" width="37.5703125" style="2" customWidth="1"/>
    <col min="1282" max="1282" width="15.7109375" style="2" customWidth="1"/>
    <col min="1283" max="1283" width="16.85546875" style="2" customWidth="1"/>
    <col min="1284" max="1284" width="3.42578125" style="2" customWidth="1"/>
    <col min="1285" max="1285" width="17.140625" style="2" customWidth="1"/>
    <col min="1286" max="1286" width="15.42578125" style="2" customWidth="1"/>
    <col min="1287" max="1287" width="3.140625" style="2" customWidth="1"/>
    <col min="1288" max="1288" width="0.85546875" style="2" customWidth="1"/>
    <col min="1289" max="1536" width="9.140625" style="2"/>
    <col min="1537" max="1537" width="37.5703125" style="2" customWidth="1"/>
    <col min="1538" max="1538" width="15.7109375" style="2" customWidth="1"/>
    <col min="1539" max="1539" width="16.85546875" style="2" customWidth="1"/>
    <col min="1540" max="1540" width="3.42578125" style="2" customWidth="1"/>
    <col min="1541" max="1541" width="17.140625" style="2" customWidth="1"/>
    <col min="1542" max="1542" width="15.42578125" style="2" customWidth="1"/>
    <col min="1543" max="1543" width="3.140625" style="2" customWidth="1"/>
    <col min="1544" max="1544" width="0.85546875" style="2" customWidth="1"/>
    <col min="1545" max="1792" width="9.140625" style="2"/>
    <col min="1793" max="1793" width="37.5703125" style="2" customWidth="1"/>
    <col min="1794" max="1794" width="15.7109375" style="2" customWidth="1"/>
    <col min="1795" max="1795" width="16.85546875" style="2" customWidth="1"/>
    <col min="1796" max="1796" width="3.42578125" style="2" customWidth="1"/>
    <col min="1797" max="1797" width="17.140625" style="2" customWidth="1"/>
    <col min="1798" max="1798" width="15.42578125" style="2" customWidth="1"/>
    <col min="1799" max="1799" width="3.140625" style="2" customWidth="1"/>
    <col min="1800" max="1800" width="0.85546875" style="2" customWidth="1"/>
    <col min="1801" max="2048" width="9.140625" style="2"/>
    <col min="2049" max="2049" width="37.5703125" style="2" customWidth="1"/>
    <col min="2050" max="2050" width="15.7109375" style="2" customWidth="1"/>
    <col min="2051" max="2051" width="16.85546875" style="2" customWidth="1"/>
    <col min="2052" max="2052" width="3.42578125" style="2" customWidth="1"/>
    <col min="2053" max="2053" width="17.140625" style="2" customWidth="1"/>
    <col min="2054" max="2054" width="15.42578125" style="2" customWidth="1"/>
    <col min="2055" max="2055" width="3.140625" style="2" customWidth="1"/>
    <col min="2056" max="2056" width="0.85546875" style="2" customWidth="1"/>
    <col min="2057" max="2304" width="9.140625" style="2"/>
    <col min="2305" max="2305" width="37.5703125" style="2" customWidth="1"/>
    <col min="2306" max="2306" width="15.7109375" style="2" customWidth="1"/>
    <col min="2307" max="2307" width="16.85546875" style="2" customWidth="1"/>
    <col min="2308" max="2308" width="3.42578125" style="2" customWidth="1"/>
    <col min="2309" max="2309" width="17.140625" style="2" customWidth="1"/>
    <col min="2310" max="2310" width="15.42578125" style="2" customWidth="1"/>
    <col min="2311" max="2311" width="3.140625" style="2" customWidth="1"/>
    <col min="2312" max="2312" width="0.85546875" style="2" customWidth="1"/>
    <col min="2313" max="2560" width="9.140625" style="2"/>
    <col min="2561" max="2561" width="37.5703125" style="2" customWidth="1"/>
    <col min="2562" max="2562" width="15.7109375" style="2" customWidth="1"/>
    <col min="2563" max="2563" width="16.85546875" style="2" customWidth="1"/>
    <col min="2564" max="2564" width="3.42578125" style="2" customWidth="1"/>
    <col min="2565" max="2565" width="17.140625" style="2" customWidth="1"/>
    <col min="2566" max="2566" width="15.42578125" style="2" customWidth="1"/>
    <col min="2567" max="2567" width="3.140625" style="2" customWidth="1"/>
    <col min="2568" max="2568" width="0.85546875" style="2" customWidth="1"/>
    <col min="2569" max="2816" width="9.140625" style="2"/>
    <col min="2817" max="2817" width="37.5703125" style="2" customWidth="1"/>
    <col min="2818" max="2818" width="15.7109375" style="2" customWidth="1"/>
    <col min="2819" max="2819" width="16.85546875" style="2" customWidth="1"/>
    <col min="2820" max="2820" width="3.42578125" style="2" customWidth="1"/>
    <col min="2821" max="2821" width="17.140625" style="2" customWidth="1"/>
    <col min="2822" max="2822" width="15.42578125" style="2" customWidth="1"/>
    <col min="2823" max="2823" width="3.140625" style="2" customWidth="1"/>
    <col min="2824" max="2824" width="0.85546875" style="2" customWidth="1"/>
    <col min="2825" max="3072" width="9.140625" style="2"/>
    <col min="3073" max="3073" width="37.5703125" style="2" customWidth="1"/>
    <col min="3074" max="3074" width="15.7109375" style="2" customWidth="1"/>
    <col min="3075" max="3075" width="16.85546875" style="2" customWidth="1"/>
    <col min="3076" max="3076" width="3.42578125" style="2" customWidth="1"/>
    <col min="3077" max="3077" width="17.140625" style="2" customWidth="1"/>
    <col min="3078" max="3078" width="15.42578125" style="2" customWidth="1"/>
    <col min="3079" max="3079" width="3.140625" style="2" customWidth="1"/>
    <col min="3080" max="3080" width="0.85546875" style="2" customWidth="1"/>
    <col min="3081" max="3328" width="9.140625" style="2"/>
    <col min="3329" max="3329" width="37.5703125" style="2" customWidth="1"/>
    <col min="3330" max="3330" width="15.7109375" style="2" customWidth="1"/>
    <col min="3331" max="3331" width="16.85546875" style="2" customWidth="1"/>
    <col min="3332" max="3332" width="3.42578125" style="2" customWidth="1"/>
    <col min="3333" max="3333" width="17.140625" style="2" customWidth="1"/>
    <col min="3334" max="3334" width="15.42578125" style="2" customWidth="1"/>
    <col min="3335" max="3335" width="3.140625" style="2" customWidth="1"/>
    <col min="3336" max="3336" width="0.85546875" style="2" customWidth="1"/>
    <col min="3337" max="3584" width="9.140625" style="2"/>
    <col min="3585" max="3585" width="37.5703125" style="2" customWidth="1"/>
    <col min="3586" max="3586" width="15.7109375" style="2" customWidth="1"/>
    <col min="3587" max="3587" width="16.85546875" style="2" customWidth="1"/>
    <col min="3588" max="3588" width="3.42578125" style="2" customWidth="1"/>
    <col min="3589" max="3589" width="17.140625" style="2" customWidth="1"/>
    <col min="3590" max="3590" width="15.42578125" style="2" customWidth="1"/>
    <col min="3591" max="3591" width="3.140625" style="2" customWidth="1"/>
    <col min="3592" max="3592" width="0.85546875" style="2" customWidth="1"/>
    <col min="3593" max="3840" width="9.140625" style="2"/>
    <col min="3841" max="3841" width="37.5703125" style="2" customWidth="1"/>
    <col min="3842" max="3842" width="15.7109375" style="2" customWidth="1"/>
    <col min="3843" max="3843" width="16.85546875" style="2" customWidth="1"/>
    <col min="3844" max="3844" width="3.42578125" style="2" customWidth="1"/>
    <col min="3845" max="3845" width="17.140625" style="2" customWidth="1"/>
    <col min="3846" max="3846" width="15.42578125" style="2" customWidth="1"/>
    <col min="3847" max="3847" width="3.140625" style="2" customWidth="1"/>
    <col min="3848" max="3848" width="0.85546875" style="2" customWidth="1"/>
    <col min="3849" max="4096" width="9.140625" style="2"/>
    <col min="4097" max="4097" width="37.5703125" style="2" customWidth="1"/>
    <col min="4098" max="4098" width="15.7109375" style="2" customWidth="1"/>
    <col min="4099" max="4099" width="16.85546875" style="2" customWidth="1"/>
    <col min="4100" max="4100" width="3.42578125" style="2" customWidth="1"/>
    <col min="4101" max="4101" width="17.140625" style="2" customWidth="1"/>
    <col min="4102" max="4102" width="15.42578125" style="2" customWidth="1"/>
    <col min="4103" max="4103" width="3.140625" style="2" customWidth="1"/>
    <col min="4104" max="4104" width="0.85546875" style="2" customWidth="1"/>
    <col min="4105" max="4352" width="9.140625" style="2"/>
    <col min="4353" max="4353" width="37.5703125" style="2" customWidth="1"/>
    <col min="4354" max="4354" width="15.7109375" style="2" customWidth="1"/>
    <col min="4355" max="4355" width="16.85546875" style="2" customWidth="1"/>
    <col min="4356" max="4356" width="3.42578125" style="2" customWidth="1"/>
    <col min="4357" max="4357" width="17.140625" style="2" customWidth="1"/>
    <col min="4358" max="4358" width="15.42578125" style="2" customWidth="1"/>
    <col min="4359" max="4359" width="3.140625" style="2" customWidth="1"/>
    <col min="4360" max="4360" width="0.85546875" style="2" customWidth="1"/>
    <col min="4361" max="4608" width="9.140625" style="2"/>
    <col min="4609" max="4609" width="37.5703125" style="2" customWidth="1"/>
    <col min="4610" max="4610" width="15.7109375" style="2" customWidth="1"/>
    <col min="4611" max="4611" width="16.85546875" style="2" customWidth="1"/>
    <col min="4612" max="4612" width="3.42578125" style="2" customWidth="1"/>
    <col min="4613" max="4613" width="17.140625" style="2" customWidth="1"/>
    <col min="4614" max="4614" width="15.42578125" style="2" customWidth="1"/>
    <col min="4615" max="4615" width="3.140625" style="2" customWidth="1"/>
    <col min="4616" max="4616" width="0.85546875" style="2" customWidth="1"/>
    <col min="4617" max="4864" width="9.140625" style="2"/>
    <col min="4865" max="4865" width="37.5703125" style="2" customWidth="1"/>
    <col min="4866" max="4866" width="15.7109375" style="2" customWidth="1"/>
    <col min="4867" max="4867" width="16.85546875" style="2" customWidth="1"/>
    <col min="4868" max="4868" width="3.42578125" style="2" customWidth="1"/>
    <col min="4869" max="4869" width="17.140625" style="2" customWidth="1"/>
    <col min="4870" max="4870" width="15.42578125" style="2" customWidth="1"/>
    <col min="4871" max="4871" width="3.140625" style="2" customWidth="1"/>
    <col min="4872" max="4872" width="0.85546875" style="2" customWidth="1"/>
    <col min="4873" max="5120" width="9.140625" style="2"/>
    <col min="5121" max="5121" width="37.5703125" style="2" customWidth="1"/>
    <col min="5122" max="5122" width="15.7109375" style="2" customWidth="1"/>
    <col min="5123" max="5123" width="16.85546875" style="2" customWidth="1"/>
    <col min="5124" max="5124" width="3.42578125" style="2" customWidth="1"/>
    <col min="5125" max="5125" width="17.140625" style="2" customWidth="1"/>
    <col min="5126" max="5126" width="15.42578125" style="2" customWidth="1"/>
    <col min="5127" max="5127" width="3.140625" style="2" customWidth="1"/>
    <col min="5128" max="5128" width="0.85546875" style="2" customWidth="1"/>
    <col min="5129" max="5376" width="9.140625" style="2"/>
    <col min="5377" max="5377" width="37.5703125" style="2" customWidth="1"/>
    <col min="5378" max="5378" width="15.7109375" style="2" customWidth="1"/>
    <col min="5379" max="5379" width="16.85546875" style="2" customWidth="1"/>
    <col min="5380" max="5380" width="3.42578125" style="2" customWidth="1"/>
    <col min="5381" max="5381" width="17.140625" style="2" customWidth="1"/>
    <col min="5382" max="5382" width="15.42578125" style="2" customWidth="1"/>
    <col min="5383" max="5383" width="3.140625" style="2" customWidth="1"/>
    <col min="5384" max="5384" width="0.85546875" style="2" customWidth="1"/>
    <col min="5385" max="5632" width="9.140625" style="2"/>
    <col min="5633" max="5633" width="37.5703125" style="2" customWidth="1"/>
    <col min="5634" max="5634" width="15.7109375" style="2" customWidth="1"/>
    <col min="5635" max="5635" width="16.85546875" style="2" customWidth="1"/>
    <col min="5636" max="5636" width="3.42578125" style="2" customWidth="1"/>
    <col min="5637" max="5637" width="17.140625" style="2" customWidth="1"/>
    <col min="5638" max="5638" width="15.42578125" style="2" customWidth="1"/>
    <col min="5639" max="5639" width="3.140625" style="2" customWidth="1"/>
    <col min="5640" max="5640" width="0.85546875" style="2" customWidth="1"/>
    <col min="5641" max="5888" width="9.140625" style="2"/>
    <col min="5889" max="5889" width="37.5703125" style="2" customWidth="1"/>
    <col min="5890" max="5890" width="15.7109375" style="2" customWidth="1"/>
    <col min="5891" max="5891" width="16.85546875" style="2" customWidth="1"/>
    <col min="5892" max="5892" width="3.42578125" style="2" customWidth="1"/>
    <col min="5893" max="5893" width="17.140625" style="2" customWidth="1"/>
    <col min="5894" max="5894" width="15.42578125" style="2" customWidth="1"/>
    <col min="5895" max="5895" width="3.140625" style="2" customWidth="1"/>
    <col min="5896" max="5896" width="0.85546875" style="2" customWidth="1"/>
    <col min="5897" max="6144" width="9.140625" style="2"/>
    <col min="6145" max="6145" width="37.5703125" style="2" customWidth="1"/>
    <col min="6146" max="6146" width="15.7109375" style="2" customWidth="1"/>
    <col min="6147" max="6147" width="16.85546875" style="2" customWidth="1"/>
    <col min="6148" max="6148" width="3.42578125" style="2" customWidth="1"/>
    <col min="6149" max="6149" width="17.140625" style="2" customWidth="1"/>
    <col min="6150" max="6150" width="15.42578125" style="2" customWidth="1"/>
    <col min="6151" max="6151" width="3.140625" style="2" customWidth="1"/>
    <col min="6152" max="6152" width="0.85546875" style="2" customWidth="1"/>
    <col min="6153" max="6400" width="9.140625" style="2"/>
    <col min="6401" max="6401" width="37.5703125" style="2" customWidth="1"/>
    <col min="6402" max="6402" width="15.7109375" style="2" customWidth="1"/>
    <col min="6403" max="6403" width="16.85546875" style="2" customWidth="1"/>
    <col min="6404" max="6404" width="3.42578125" style="2" customWidth="1"/>
    <col min="6405" max="6405" width="17.140625" style="2" customWidth="1"/>
    <col min="6406" max="6406" width="15.42578125" style="2" customWidth="1"/>
    <col min="6407" max="6407" width="3.140625" style="2" customWidth="1"/>
    <col min="6408" max="6408" width="0.85546875" style="2" customWidth="1"/>
    <col min="6409" max="6656" width="9.140625" style="2"/>
    <col min="6657" max="6657" width="37.5703125" style="2" customWidth="1"/>
    <col min="6658" max="6658" width="15.7109375" style="2" customWidth="1"/>
    <col min="6659" max="6659" width="16.85546875" style="2" customWidth="1"/>
    <col min="6660" max="6660" width="3.42578125" style="2" customWidth="1"/>
    <col min="6661" max="6661" width="17.140625" style="2" customWidth="1"/>
    <col min="6662" max="6662" width="15.42578125" style="2" customWidth="1"/>
    <col min="6663" max="6663" width="3.140625" style="2" customWidth="1"/>
    <col min="6664" max="6664" width="0.85546875" style="2" customWidth="1"/>
    <col min="6665" max="6912" width="9.140625" style="2"/>
    <col min="6913" max="6913" width="37.5703125" style="2" customWidth="1"/>
    <col min="6914" max="6914" width="15.7109375" style="2" customWidth="1"/>
    <col min="6915" max="6915" width="16.85546875" style="2" customWidth="1"/>
    <col min="6916" max="6916" width="3.42578125" style="2" customWidth="1"/>
    <col min="6917" max="6917" width="17.140625" style="2" customWidth="1"/>
    <col min="6918" max="6918" width="15.42578125" style="2" customWidth="1"/>
    <col min="6919" max="6919" width="3.140625" style="2" customWidth="1"/>
    <col min="6920" max="6920" width="0.85546875" style="2" customWidth="1"/>
    <col min="6921" max="7168" width="9.140625" style="2"/>
    <col min="7169" max="7169" width="37.5703125" style="2" customWidth="1"/>
    <col min="7170" max="7170" width="15.7109375" style="2" customWidth="1"/>
    <col min="7171" max="7171" width="16.85546875" style="2" customWidth="1"/>
    <col min="7172" max="7172" width="3.42578125" style="2" customWidth="1"/>
    <col min="7173" max="7173" width="17.140625" style="2" customWidth="1"/>
    <col min="7174" max="7174" width="15.42578125" style="2" customWidth="1"/>
    <col min="7175" max="7175" width="3.140625" style="2" customWidth="1"/>
    <col min="7176" max="7176" width="0.85546875" style="2" customWidth="1"/>
    <col min="7177" max="7424" width="9.140625" style="2"/>
    <col min="7425" max="7425" width="37.5703125" style="2" customWidth="1"/>
    <col min="7426" max="7426" width="15.7109375" style="2" customWidth="1"/>
    <col min="7427" max="7427" width="16.85546875" style="2" customWidth="1"/>
    <col min="7428" max="7428" width="3.42578125" style="2" customWidth="1"/>
    <col min="7429" max="7429" width="17.140625" style="2" customWidth="1"/>
    <col min="7430" max="7430" width="15.42578125" style="2" customWidth="1"/>
    <col min="7431" max="7431" width="3.140625" style="2" customWidth="1"/>
    <col min="7432" max="7432" width="0.85546875" style="2" customWidth="1"/>
    <col min="7433" max="7680" width="9.140625" style="2"/>
    <col min="7681" max="7681" width="37.5703125" style="2" customWidth="1"/>
    <col min="7682" max="7682" width="15.7109375" style="2" customWidth="1"/>
    <col min="7683" max="7683" width="16.85546875" style="2" customWidth="1"/>
    <col min="7684" max="7684" width="3.42578125" style="2" customWidth="1"/>
    <col min="7685" max="7685" width="17.140625" style="2" customWidth="1"/>
    <col min="7686" max="7686" width="15.42578125" style="2" customWidth="1"/>
    <col min="7687" max="7687" width="3.140625" style="2" customWidth="1"/>
    <col min="7688" max="7688" width="0.85546875" style="2" customWidth="1"/>
    <col min="7689" max="7936" width="9.140625" style="2"/>
    <col min="7937" max="7937" width="37.5703125" style="2" customWidth="1"/>
    <col min="7938" max="7938" width="15.7109375" style="2" customWidth="1"/>
    <col min="7939" max="7939" width="16.85546875" style="2" customWidth="1"/>
    <col min="7940" max="7940" width="3.42578125" style="2" customWidth="1"/>
    <col min="7941" max="7941" width="17.140625" style="2" customWidth="1"/>
    <col min="7942" max="7942" width="15.42578125" style="2" customWidth="1"/>
    <col min="7943" max="7943" width="3.140625" style="2" customWidth="1"/>
    <col min="7944" max="7944" width="0.85546875" style="2" customWidth="1"/>
    <col min="7945" max="8192" width="9.140625" style="2"/>
    <col min="8193" max="8193" width="37.5703125" style="2" customWidth="1"/>
    <col min="8194" max="8194" width="15.7109375" style="2" customWidth="1"/>
    <col min="8195" max="8195" width="16.85546875" style="2" customWidth="1"/>
    <col min="8196" max="8196" width="3.42578125" style="2" customWidth="1"/>
    <col min="8197" max="8197" width="17.140625" style="2" customWidth="1"/>
    <col min="8198" max="8198" width="15.42578125" style="2" customWidth="1"/>
    <col min="8199" max="8199" width="3.140625" style="2" customWidth="1"/>
    <col min="8200" max="8200" width="0.85546875" style="2" customWidth="1"/>
    <col min="8201" max="8448" width="9.140625" style="2"/>
    <col min="8449" max="8449" width="37.5703125" style="2" customWidth="1"/>
    <col min="8450" max="8450" width="15.7109375" style="2" customWidth="1"/>
    <col min="8451" max="8451" width="16.85546875" style="2" customWidth="1"/>
    <col min="8452" max="8452" width="3.42578125" style="2" customWidth="1"/>
    <col min="8453" max="8453" width="17.140625" style="2" customWidth="1"/>
    <col min="8454" max="8454" width="15.42578125" style="2" customWidth="1"/>
    <col min="8455" max="8455" width="3.140625" style="2" customWidth="1"/>
    <col min="8456" max="8456" width="0.85546875" style="2" customWidth="1"/>
    <col min="8457" max="8704" width="9.140625" style="2"/>
    <col min="8705" max="8705" width="37.5703125" style="2" customWidth="1"/>
    <col min="8706" max="8706" width="15.7109375" style="2" customWidth="1"/>
    <col min="8707" max="8707" width="16.85546875" style="2" customWidth="1"/>
    <col min="8708" max="8708" width="3.42578125" style="2" customWidth="1"/>
    <col min="8709" max="8709" width="17.140625" style="2" customWidth="1"/>
    <col min="8710" max="8710" width="15.42578125" style="2" customWidth="1"/>
    <col min="8711" max="8711" width="3.140625" style="2" customWidth="1"/>
    <col min="8712" max="8712" width="0.85546875" style="2" customWidth="1"/>
    <col min="8713" max="8960" width="9.140625" style="2"/>
    <col min="8961" max="8961" width="37.5703125" style="2" customWidth="1"/>
    <col min="8962" max="8962" width="15.7109375" style="2" customWidth="1"/>
    <col min="8963" max="8963" width="16.85546875" style="2" customWidth="1"/>
    <col min="8964" max="8964" width="3.42578125" style="2" customWidth="1"/>
    <col min="8965" max="8965" width="17.140625" style="2" customWidth="1"/>
    <col min="8966" max="8966" width="15.42578125" style="2" customWidth="1"/>
    <col min="8967" max="8967" width="3.140625" style="2" customWidth="1"/>
    <col min="8968" max="8968" width="0.85546875" style="2" customWidth="1"/>
    <col min="8969" max="9216" width="9.140625" style="2"/>
    <col min="9217" max="9217" width="37.5703125" style="2" customWidth="1"/>
    <col min="9218" max="9218" width="15.7109375" style="2" customWidth="1"/>
    <col min="9219" max="9219" width="16.85546875" style="2" customWidth="1"/>
    <col min="9220" max="9220" width="3.42578125" style="2" customWidth="1"/>
    <col min="9221" max="9221" width="17.140625" style="2" customWidth="1"/>
    <col min="9222" max="9222" width="15.42578125" style="2" customWidth="1"/>
    <col min="9223" max="9223" width="3.140625" style="2" customWidth="1"/>
    <col min="9224" max="9224" width="0.85546875" style="2" customWidth="1"/>
    <col min="9225" max="9472" width="9.140625" style="2"/>
    <col min="9473" max="9473" width="37.5703125" style="2" customWidth="1"/>
    <col min="9474" max="9474" width="15.7109375" style="2" customWidth="1"/>
    <col min="9475" max="9475" width="16.85546875" style="2" customWidth="1"/>
    <col min="9476" max="9476" width="3.42578125" style="2" customWidth="1"/>
    <col min="9477" max="9477" width="17.140625" style="2" customWidth="1"/>
    <col min="9478" max="9478" width="15.42578125" style="2" customWidth="1"/>
    <col min="9479" max="9479" width="3.140625" style="2" customWidth="1"/>
    <col min="9480" max="9480" width="0.85546875" style="2" customWidth="1"/>
    <col min="9481" max="9728" width="9.140625" style="2"/>
    <col min="9729" max="9729" width="37.5703125" style="2" customWidth="1"/>
    <col min="9730" max="9730" width="15.7109375" style="2" customWidth="1"/>
    <col min="9731" max="9731" width="16.85546875" style="2" customWidth="1"/>
    <col min="9732" max="9732" width="3.42578125" style="2" customWidth="1"/>
    <col min="9733" max="9733" width="17.140625" style="2" customWidth="1"/>
    <col min="9734" max="9734" width="15.42578125" style="2" customWidth="1"/>
    <col min="9735" max="9735" width="3.140625" style="2" customWidth="1"/>
    <col min="9736" max="9736" width="0.85546875" style="2" customWidth="1"/>
    <col min="9737" max="9984" width="9.140625" style="2"/>
    <col min="9985" max="9985" width="37.5703125" style="2" customWidth="1"/>
    <col min="9986" max="9986" width="15.7109375" style="2" customWidth="1"/>
    <col min="9987" max="9987" width="16.85546875" style="2" customWidth="1"/>
    <col min="9988" max="9988" width="3.42578125" style="2" customWidth="1"/>
    <col min="9989" max="9989" width="17.140625" style="2" customWidth="1"/>
    <col min="9990" max="9990" width="15.42578125" style="2" customWidth="1"/>
    <col min="9991" max="9991" width="3.140625" style="2" customWidth="1"/>
    <col min="9992" max="9992" width="0.85546875" style="2" customWidth="1"/>
    <col min="9993" max="10240" width="9.140625" style="2"/>
    <col min="10241" max="10241" width="37.5703125" style="2" customWidth="1"/>
    <col min="10242" max="10242" width="15.7109375" style="2" customWidth="1"/>
    <col min="10243" max="10243" width="16.85546875" style="2" customWidth="1"/>
    <col min="10244" max="10244" width="3.42578125" style="2" customWidth="1"/>
    <col min="10245" max="10245" width="17.140625" style="2" customWidth="1"/>
    <col min="10246" max="10246" width="15.42578125" style="2" customWidth="1"/>
    <col min="10247" max="10247" width="3.140625" style="2" customWidth="1"/>
    <col min="10248" max="10248" width="0.85546875" style="2" customWidth="1"/>
    <col min="10249" max="10496" width="9.140625" style="2"/>
    <col min="10497" max="10497" width="37.5703125" style="2" customWidth="1"/>
    <col min="10498" max="10498" width="15.7109375" style="2" customWidth="1"/>
    <col min="10499" max="10499" width="16.85546875" style="2" customWidth="1"/>
    <col min="10500" max="10500" width="3.42578125" style="2" customWidth="1"/>
    <col min="10501" max="10501" width="17.140625" style="2" customWidth="1"/>
    <col min="10502" max="10502" width="15.42578125" style="2" customWidth="1"/>
    <col min="10503" max="10503" width="3.140625" style="2" customWidth="1"/>
    <col min="10504" max="10504" width="0.85546875" style="2" customWidth="1"/>
    <col min="10505" max="10752" width="9.140625" style="2"/>
    <col min="10753" max="10753" width="37.5703125" style="2" customWidth="1"/>
    <col min="10754" max="10754" width="15.7109375" style="2" customWidth="1"/>
    <col min="10755" max="10755" width="16.85546875" style="2" customWidth="1"/>
    <col min="10756" max="10756" width="3.42578125" style="2" customWidth="1"/>
    <col min="10757" max="10757" width="17.140625" style="2" customWidth="1"/>
    <col min="10758" max="10758" width="15.42578125" style="2" customWidth="1"/>
    <col min="10759" max="10759" width="3.140625" style="2" customWidth="1"/>
    <col min="10760" max="10760" width="0.85546875" style="2" customWidth="1"/>
    <col min="10761" max="11008" width="9.140625" style="2"/>
    <col min="11009" max="11009" width="37.5703125" style="2" customWidth="1"/>
    <col min="11010" max="11010" width="15.7109375" style="2" customWidth="1"/>
    <col min="11011" max="11011" width="16.85546875" style="2" customWidth="1"/>
    <col min="11012" max="11012" width="3.42578125" style="2" customWidth="1"/>
    <col min="11013" max="11013" width="17.140625" style="2" customWidth="1"/>
    <col min="11014" max="11014" width="15.42578125" style="2" customWidth="1"/>
    <col min="11015" max="11015" width="3.140625" style="2" customWidth="1"/>
    <col min="11016" max="11016" width="0.85546875" style="2" customWidth="1"/>
    <col min="11017" max="11264" width="9.140625" style="2"/>
    <col min="11265" max="11265" width="37.5703125" style="2" customWidth="1"/>
    <col min="11266" max="11266" width="15.7109375" style="2" customWidth="1"/>
    <col min="11267" max="11267" width="16.85546875" style="2" customWidth="1"/>
    <col min="11268" max="11268" width="3.42578125" style="2" customWidth="1"/>
    <col min="11269" max="11269" width="17.140625" style="2" customWidth="1"/>
    <col min="11270" max="11270" width="15.42578125" style="2" customWidth="1"/>
    <col min="11271" max="11271" width="3.140625" style="2" customWidth="1"/>
    <col min="11272" max="11272" width="0.85546875" style="2" customWidth="1"/>
    <col min="11273" max="11520" width="9.140625" style="2"/>
    <col min="11521" max="11521" width="37.5703125" style="2" customWidth="1"/>
    <col min="11522" max="11522" width="15.7109375" style="2" customWidth="1"/>
    <col min="11523" max="11523" width="16.85546875" style="2" customWidth="1"/>
    <col min="11524" max="11524" width="3.42578125" style="2" customWidth="1"/>
    <col min="11525" max="11525" width="17.140625" style="2" customWidth="1"/>
    <col min="11526" max="11526" width="15.42578125" style="2" customWidth="1"/>
    <col min="11527" max="11527" width="3.140625" style="2" customWidth="1"/>
    <col min="11528" max="11528" width="0.85546875" style="2" customWidth="1"/>
    <col min="11529" max="11776" width="9.140625" style="2"/>
    <col min="11777" max="11777" width="37.5703125" style="2" customWidth="1"/>
    <col min="11778" max="11778" width="15.7109375" style="2" customWidth="1"/>
    <col min="11779" max="11779" width="16.85546875" style="2" customWidth="1"/>
    <col min="11780" max="11780" width="3.42578125" style="2" customWidth="1"/>
    <col min="11781" max="11781" width="17.140625" style="2" customWidth="1"/>
    <col min="11782" max="11782" width="15.42578125" style="2" customWidth="1"/>
    <col min="11783" max="11783" width="3.140625" style="2" customWidth="1"/>
    <col min="11784" max="11784" width="0.85546875" style="2" customWidth="1"/>
    <col min="11785" max="12032" width="9.140625" style="2"/>
    <col min="12033" max="12033" width="37.5703125" style="2" customWidth="1"/>
    <col min="12034" max="12034" width="15.7109375" style="2" customWidth="1"/>
    <col min="12035" max="12035" width="16.85546875" style="2" customWidth="1"/>
    <col min="12036" max="12036" width="3.42578125" style="2" customWidth="1"/>
    <col min="12037" max="12037" width="17.140625" style="2" customWidth="1"/>
    <col min="12038" max="12038" width="15.42578125" style="2" customWidth="1"/>
    <col min="12039" max="12039" width="3.140625" style="2" customWidth="1"/>
    <col min="12040" max="12040" width="0.85546875" style="2" customWidth="1"/>
    <col min="12041" max="12288" width="9.140625" style="2"/>
    <col min="12289" max="12289" width="37.5703125" style="2" customWidth="1"/>
    <col min="12290" max="12290" width="15.7109375" style="2" customWidth="1"/>
    <col min="12291" max="12291" width="16.85546875" style="2" customWidth="1"/>
    <col min="12292" max="12292" width="3.42578125" style="2" customWidth="1"/>
    <col min="12293" max="12293" width="17.140625" style="2" customWidth="1"/>
    <col min="12294" max="12294" width="15.42578125" style="2" customWidth="1"/>
    <col min="12295" max="12295" width="3.140625" style="2" customWidth="1"/>
    <col min="12296" max="12296" width="0.85546875" style="2" customWidth="1"/>
    <col min="12297" max="12544" width="9.140625" style="2"/>
    <col min="12545" max="12545" width="37.5703125" style="2" customWidth="1"/>
    <col min="12546" max="12546" width="15.7109375" style="2" customWidth="1"/>
    <col min="12547" max="12547" width="16.85546875" style="2" customWidth="1"/>
    <col min="12548" max="12548" width="3.42578125" style="2" customWidth="1"/>
    <col min="12549" max="12549" width="17.140625" style="2" customWidth="1"/>
    <col min="12550" max="12550" width="15.42578125" style="2" customWidth="1"/>
    <col min="12551" max="12551" width="3.140625" style="2" customWidth="1"/>
    <col min="12552" max="12552" width="0.85546875" style="2" customWidth="1"/>
    <col min="12553" max="12800" width="9.140625" style="2"/>
    <col min="12801" max="12801" width="37.5703125" style="2" customWidth="1"/>
    <col min="12802" max="12802" width="15.7109375" style="2" customWidth="1"/>
    <col min="12803" max="12803" width="16.85546875" style="2" customWidth="1"/>
    <col min="12804" max="12804" width="3.42578125" style="2" customWidth="1"/>
    <col min="12805" max="12805" width="17.140625" style="2" customWidth="1"/>
    <col min="12806" max="12806" width="15.42578125" style="2" customWidth="1"/>
    <col min="12807" max="12807" width="3.140625" style="2" customWidth="1"/>
    <col min="12808" max="12808" width="0.85546875" style="2" customWidth="1"/>
    <col min="12809" max="13056" width="9.140625" style="2"/>
    <col min="13057" max="13057" width="37.5703125" style="2" customWidth="1"/>
    <col min="13058" max="13058" width="15.7109375" style="2" customWidth="1"/>
    <col min="13059" max="13059" width="16.85546875" style="2" customWidth="1"/>
    <col min="13060" max="13060" width="3.42578125" style="2" customWidth="1"/>
    <col min="13061" max="13061" width="17.140625" style="2" customWidth="1"/>
    <col min="13062" max="13062" width="15.42578125" style="2" customWidth="1"/>
    <col min="13063" max="13063" width="3.140625" style="2" customWidth="1"/>
    <col min="13064" max="13064" width="0.85546875" style="2" customWidth="1"/>
    <col min="13065" max="13312" width="9.140625" style="2"/>
    <col min="13313" max="13313" width="37.5703125" style="2" customWidth="1"/>
    <col min="13314" max="13314" width="15.7109375" style="2" customWidth="1"/>
    <col min="13315" max="13315" width="16.85546875" style="2" customWidth="1"/>
    <col min="13316" max="13316" width="3.42578125" style="2" customWidth="1"/>
    <col min="13317" max="13317" width="17.140625" style="2" customWidth="1"/>
    <col min="13318" max="13318" width="15.42578125" style="2" customWidth="1"/>
    <col min="13319" max="13319" width="3.140625" style="2" customWidth="1"/>
    <col min="13320" max="13320" width="0.85546875" style="2" customWidth="1"/>
    <col min="13321" max="13568" width="9.140625" style="2"/>
    <col min="13569" max="13569" width="37.5703125" style="2" customWidth="1"/>
    <col min="13570" max="13570" width="15.7109375" style="2" customWidth="1"/>
    <col min="13571" max="13571" width="16.85546875" style="2" customWidth="1"/>
    <col min="13572" max="13572" width="3.42578125" style="2" customWidth="1"/>
    <col min="13573" max="13573" width="17.140625" style="2" customWidth="1"/>
    <col min="13574" max="13574" width="15.42578125" style="2" customWidth="1"/>
    <col min="13575" max="13575" width="3.140625" style="2" customWidth="1"/>
    <col min="13576" max="13576" width="0.85546875" style="2" customWidth="1"/>
    <col min="13577" max="13824" width="9.140625" style="2"/>
    <col min="13825" max="13825" width="37.5703125" style="2" customWidth="1"/>
    <col min="13826" max="13826" width="15.7109375" style="2" customWidth="1"/>
    <col min="13827" max="13827" width="16.85546875" style="2" customWidth="1"/>
    <col min="13828" max="13828" width="3.42578125" style="2" customWidth="1"/>
    <col min="13829" max="13829" width="17.140625" style="2" customWidth="1"/>
    <col min="13830" max="13830" width="15.42578125" style="2" customWidth="1"/>
    <col min="13831" max="13831" width="3.140625" style="2" customWidth="1"/>
    <col min="13832" max="13832" width="0.85546875" style="2" customWidth="1"/>
    <col min="13833" max="14080" width="9.140625" style="2"/>
    <col min="14081" max="14081" width="37.5703125" style="2" customWidth="1"/>
    <col min="14082" max="14082" width="15.7109375" style="2" customWidth="1"/>
    <col min="14083" max="14083" width="16.85546875" style="2" customWidth="1"/>
    <col min="14084" max="14084" width="3.42578125" style="2" customWidth="1"/>
    <col min="14085" max="14085" width="17.140625" style="2" customWidth="1"/>
    <col min="14086" max="14086" width="15.42578125" style="2" customWidth="1"/>
    <col min="14087" max="14087" width="3.140625" style="2" customWidth="1"/>
    <col min="14088" max="14088" width="0.85546875" style="2" customWidth="1"/>
    <col min="14089" max="14336" width="9.140625" style="2"/>
    <col min="14337" max="14337" width="37.5703125" style="2" customWidth="1"/>
    <col min="14338" max="14338" width="15.7109375" style="2" customWidth="1"/>
    <col min="14339" max="14339" width="16.85546875" style="2" customWidth="1"/>
    <col min="14340" max="14340" width="3.42578125" style="2" customWidth="1"/>
    <col min="14341" max="14341" width="17.140625" style="2" customWidth="1"/>
    <col min="14342" max="14342" width="15.42578125" style="2" customWidth="1"/>
    <col min="14343" max="14343" width="3.140625" style="2" customWidth="1"/>
    <col min="14344" max="14344" width="0.85546875" style="2" customWidth="1"/>
    <col min="14345" max="14592" width="9.140625" style="2"/>
    <col min="14593" max="14593" width="37.5703125" style="2" customWidth="1"/>
    <col min="14594" max="14594" width="15.7109375" style="2" customWidth="1"/>
    <col min="14595" max="14595" width="16.85546875" style="2" customWidth="1"/>
    <col min="14596" max="14596" width="3.42578125" style="2" customWidth="1"/>
    <col min="14597" max="14597" width="17.140625" style="2" customWidth="1"/>
    <col min="14598" max="14598" width="15.42578125" style="2" customWidth="1"/>
    <col min="14599" max="14599" width="3.140625" style="2" customWidth="1"/>
    <col min="14600" max="14600" width="0.85546875" style="2" customWidth="1"/>
    <col min="14601" max="14848" width="9.140625" style="2"/>
    <col min="14849" max="14849" width="37.5703125" style="2" customWidth="1"/>
    <col min="14850" max="14850" width="15.7109375" style="2" customWidth="1"/>
    <col min="14851" max="14851" width="16.85546875" style="2" customWidth="1"/>
    <col min="14852" max="14852" width="3.42578125" style="2" customWidth="1"/>
    <col min="14853" max="14853" width="17.140625" style="2" customWidth="1"/>
    <col min="14854" max="14854" width="15.42578125" style="2" customWidth="1"/>
    <col min="14855" max="14855" width="3.140625" style="2" customWidth="1"/>
    <col min="14856" max="14856" width="0.85546875" style="2" customWidth="1"/>
    <col min="14857" max="15104" width="9.140625" style="2"/>
    <col min="15105" max="15105" width="37.5703125" style="2" customWidth="1"/>
    <col min="15106" max="15106" width="15.7109375" style="2" customWidth="1"/>
    <col min="15107" max="15107" width="16.85546875" style="2" customWidth="1"/>
    <col min="15108" max="15108" width="3.42578125" style="2" customWidth="1"/>
    <col min="15109" max="15109" width="17.140625" style="2" customWidth="1"/>
    <col min="15110" max="15110" width="15.42578125" style="2" customWidth="1"/>
    <col min="15111" max="15111" width="3.140625" style="2" customWidth="1"/>
    <col min="15112" max="15112" width="0.85546875" style="2" customWidth="1"/>
    <col min="15113" max="15360" width="9.140625" style="2"/>
    <col min="15361" max="15361" width="37.5703125" style="2" customWidth="1"/>
    <col min="15362" max="15362" width="15.7109375" style="2" customWidth="1"/>
    <col min="15363" max="15363" width="16.85546875" style="2" customWidth="1"/>
    <col min="15364" max="15364" width="3.42578125" style="2" customWidth="1"/>
    <col min="15365" max="15365" width="17.140625" style="2" customWidth="1"/>
    <col min="15366" max="15366" width="15.42578125" style="2" customWidth="1"/>
    <col min="15367" max="15367" width="3.140625" style="2" customWidth="1"/>
    <col min="15368" max="15368" width="0.85546875" style="2" customWidth="1"/>
    <col min="15369" max="15616" width="9.140625" style="2"/>
    <col min="15617" max="15617" width="37.5703125" style="2" customWidth="1"/>
    <col min="15618" max="15618" width="15.7109375" style="2" customWidth="1"/>
    <col min="15619" max="15619" width="16.85546875" style="2" customWidth="1"/>
    <col min="15620" max="15620" width="3.42578125" style="2" customWidth="1"/>
    <col min="15621" max="15621" width="17.140625" style="2" customWidth="1"/>
    <col min="15622" max="15622" width="15.42578125" style="2" customWidth="1"/>
    <col min="15623" max="15623" width="3.140625" style="2" customWidth="1"/>
    <col min="15624" max="15624" width="0.85546875" style="2" customWidth="1"/>
    <col min="15625" max="15872" width="9.140625" style="2"/>
    <col min="15873" max="15873" width="37.5703125" style="2" customWidth="1"/>
    <col min="15874" max="15874" width="15.7109375" style="2" customWidth="1"/>
    <col min="15875" max="15875" width="16.85546875" style="2" customWidth="1"/>
    <col min="15876" max="15876" width="3.42578125" style="2" customWidth="1"/>
    <col min="15877" max="15877" width="17.140625" style="2" customWidth="1"/>
    <col min="15878" max="15878" width="15.42578125" style="2" customWidth="1"/>
    <col min="15879" max="15879" width="3.140625" style="2" customWidth="1"/>
    <col min="15880" max="15880" width="0.85546875" style="2" customWidth="1"/>
    <col min="15881" max="16128" width="9.140625" style="2"/>
    <col min="16129" max="16129" width="37.5703125" style="2" customWidth="1"/>
    <col min="16130" max="16130" width="15.7109375" style="2" customWidth="1"/>
    <col min="16131" max="16131" width="16.85546875" style="2" customWidth="1"/>
    <col min="16132" max="16132" width="3.42578125" style="2" customWidth="1"/>
    <col min="16133" max="16133" width="17.140625" style="2" customWidth="1"/>
    <col min="16134" max="16134" width="15.42578125" style="2" customWidth="1"/>
    <col min="16135" max="16135" width="3.140625" style="2" customWidth="1"/>
    <col min="16136" max="16136" width="0.85546875" style="2" customWidth="1"/>
    <col min="16137" max="16384" width="9.140625" style="2"/>
  </cols>
  <sheetData>
    <row r="1" spans="1:14" ht="20.25" x14ac:dyDescent="0.3">
      <c r="A1" s="1" t="s">
        <v>180</v>
      </c>
      <c r="B1" s="1"/>
      <c r="C1" s="1"/>
      <c r="D1" s="1"/>
      <c r="E1" s="1"/>
      <c r="F1" s="1"/>
    </row>
    <row r="2" spans="1:14" ht="20.25" x14ac:dyDescent="0.3">
      <c r="A2" s="1" t="s">
        <v>203</v>
      </c>
      <c r="B2" s="1"/>
      <c r="C2" s="1"/>
      <c r="D2" s="1"/>
      <c r="E2" s="1"/>
      <c r="F2" s="1"/>
    </row>
    <row r="3" spans="1:14" ht="20.25" x14ac:dyDescent="0.3">
      <c r="A3" s="1" t="s">
        <v>1</v>
      </c>
      <c r="B3" s="1"/>
      <c r="C3" s="1"/>
      <c r="D3" s="1"/>
      <c r="E3" s="1"/>
      <c r="F3" s="1"/>
    </row>
    <row r="5" spans="1:14" ht="18" x14ac:dyDescent="0.25">
      <c r="A5" s="3" t="s">
        <v>204</v>
      </c>
      <c r="B5" s="3"/>
      <c r="C5" s="3"/>
      <c r="D5" s="3"/>
      <c r="E5" s="3"/>
      <c r="F5" s="3"/>
    </row>
    <row r="6" spans="1:14" ht="18" x14ac:dyDescent="0.25">
      <c r="A6" s="3" t="s">
        <v>3</v>
      </c>
      <c r="B6" s="3"/>
      <c r="C6" s="3"/>
      <c r="D6" s="3"/>
      <c r="E6" s="3"/>
      <c r="F6" s="3"/>
    </row>
    <row r="7" spans="1:14" ht="15" x14ac:dyDescent="0.2">
      <c r="A7" s="4" t="s">
        <v>4</v>
      </c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</row>
    <row r="8" spans="1:14" ht="15" x14ac:dyDescent="0.2">
      <c r="A8" s="5"/>
      <c r="B8" s="5"/>
      <c r="C8" s="5"/>
      <c r="D8" s="5"/>
      <c r="E8" s="5"/>
      <c r="F8" s="5"/>
    </row>
    <row r="9" spans="1:14" ht="15.75" x14ac:dyDescent="0.25">
      <c r="A9" s="6"/>
      <c r="B9" s="6"/>
      <c r="C9" s="7" t="s">
        <v>5</v>
      </c>
      <c r="D9" s="8"/>
      <c r="E9" s="6"/>
      <c r="F9" s="7" t="s">
        <v>5</v>
      </c>
      <c r="G9" s="9"/>
    </row>
    <row r="10" spans="1:14" ht="15.75" x14ac:dyDescent="0.25">
      <c r="A10" s="10" t="s">
        <v>6</v>
      </c>
      <c r="B10" s="11" t="s">
        <v>7</v>
      </c>
      <c r="C10" s="12" t="s">
        <v>8</v>
      </c>
      <c r="D10" s="13"/>
      <c r="E10" s="11" t="s">
        <v>9</v>
      </c>
      <c r="F10" s="12" t="s">
        <v>8</v>
      </c>
      <c r="G10" s="14"/>
    </row>
    <row r="11" spans="1:14" x14ac:dyDescent="0.2">
      <c r="A11" s="45"/>
      <c r="B11" s="45"/>
      <c r="E11" s="45"/>
      <c r="G11" s="21"/>
    </row>
    <row r="12" spans="1:14" ht="15.75" x14ac:dyDescent="0.25">
      <c r="A12" s="15" t="s">
        <v>183</v>
      </c>
      <c r="B12" s="22">
        <v>1964</v>
      </c>
      <c r="C12" s="23">
        <f>(B12/B$77)*100</f>
        <v>12.739184017642863</v>
      </c>
      <c r="D12" s="47" t="s">
        <v>11</v>
      </c>
      <c r="E12" s="48">
        <v>21573453</v>
      </c>
      <c r="F12" s="23">
        <f>(E12/E$77)*100</f>
        <v>12.245083703263074</v>
      </c>
      <c r="G12" s="49" t="s">
        <v>11</v>
      </c>
    </row>
    <row r="13" spans="1:14" ht="15.75" x14ac:dyDescent="0.25">
      <c r="A13" s="15"/>
      <c r="B13" s="22"/>
      <c r="C13" s="23"/>
      <c r="D13" s="47"/>
      <c r="E13" s="20"/>
      <c r="F13" s="23"/>
      <c r="G13" s="49"/>
    </row>
    <row r="14" spans="1:14" ht="15.75" x14ac:dyDescent="0.25">
      <c r="A14" s="15" t="s">
        <v>10</v>
      </c>
      <c r="B14" s="22">
        <f>SUM(B15:B17)</f>
        <v>842</v>
      </c>
      <c r="C14" s="23">
        <f>(B14/B$77)*100</f>
        <v>5.4615035350587018</v>
      </c>
      <c r="D14" s="47"/>
      <c r="E14" s="54">
        <f>SUM(E15:E17)</f>
        <v>19727278</v>
      </c>
      <c r="F14" s="23">
        <f>(E14/E$77)*100</f>
        <v>11.197195476660141</v>
      </c>
      <c r="G14" s="49"/>
    </row>
    <row r="15" spans="1:14" ht="15" x14ac:dyDescent="0.2">
      <c r="A15" s="39" t="s">
        <v>35</v>
      </c>
      <c r="B15" s="16">
        <v>214</v>
      </c>
      <c r="C15" s="17">
        <f>(B15/B$77)*100</f>
        <v>1.3880780956087435</v>
      </c>
      <c r="D15" s="5"/>
      <c r="E15" s="20">
        <v>2109755</v>
      </c>
      <c r="F15" s="17">
        <f>(E15/E$77)*100</f>
        <v>1.197496134178325</v>
      </c>
      <c r="G15" s="21"/>
    </row>
    <row r="16" spans="1:14" ht="15" x14ac:dyDescent="0.2">
      <c r="A16" s="39" t="s">
        <v>184</v>
      </c>
      <c r="B16" s="16">
        <v>596</v>
      </c>
      <c r="C16" s="17">
        <f>(B16/B$77)*100</f>
        <v>3.8658623597327626</v>
      </c>
      <c r="D16" s="5"/>
      <c r="E16" s="20">
        <v>16960536</v>
      </c>
      <c r="F16" s="17">
        <f>(E16/E$77)*100</f>
        <v>9.6267937715954268</v>
      </c>
      <c r="G16" s="21"/>
    </row>
    <row r="17" spans="1:7" ht="15" x14ac:dyDescent="0.2">
      <c r="A17" s="39" t="s">
        <v>205</v>
      </c>
      <c r="B17" s="16">
        <v>32</v>
      </c>
      <c r="C17" s="17">
        <f>(B17/B$77)*100</f>
        <v>0.20756307971719531</v>
      </c>
      <c r="D17" s="5"/>
      <c r="E17" s="20">
        <v>656987</v>
      </c>
      <c r="F17" s="17">
        <f>(E17/E$77)*100</f>
        <v>0.37290557088638976</v>
      </c>
      <c r="G17" s="21"/>
    </row>
    <row r="18" spans="1:7" x14ac:dyDescent="0.2">
      <c r="A18" s="45"/>
      <c r="B18" s="194"/>
      <c r="C18" s="52"/>
      <c r="E18" s="194"/>
      <c r="F18" s="52"/>
      <c r="G18" s="21"/>
    </row>
    <row r="19" spans="1:7" ht="15.75" x14ac:dyDescent="0.25">
      <c r="A19" s="15" t="s">
        <v>14</v>
      </c>
      <c r="B19" s="22">
        <f>SUM(B20:B23)</f>
        <v>275</v>
      </c>
      <c r="C19" s="23">
        <f>(B19/B$77)*100</f>
        <v>1.783745216319647</v>
      </c>
      <c r="D19" s="47"/>
      <c r="E19" s="54">
        <f>SUM(E20:E23)</f>
        <v>1977741</v>
      </c>
      <c r="F19" s="23">
        <f>(E19/E$77)*100</f>
        <v>1.1225650380759731</v>
      </c>
      <c r="G19" s="49"/>
    </row>
    <row r="20" spans="1:7" ht="15" x14ac:dyDescent="0.2">
      <c r="A20" s="39" t="s">
        <v>78</v>
      </c>
      <c r="B20" s="16">
        <v>22</v>
      </c>
      <c r="C20" s="17">
        <f>(B20/B$77)*100</f>
        <v>0.14269961730557179</v>
      </c>
      <c r="D20" s="5"/>
      <c r="E20" s="20">
        <v>145449</v>
      </c>
      <c r="F20" s="17">
        <f>(E20/E$77)*100</f>
        <v>8.255679698358491E-2</v>
      </c>
      <c r="G20" s="21"/>
    </row>
    <row r="21" spans="1:7" ht="15" x14ac:dyDescent="0.2">
      <c r="A21" s="39" t="s">
        <v>79</v>
      </c>
      <c r="B21" s="16">
        <v>67</v>
      </c>
      <c r="C21" s="17">
        <f>(B21/B$77)*100</f>
        <v>0.43458519815787772</v>
      </c>
      <c r="D21" s="5"/>
      <c r="E21" s="20">
        <v>480289</v>
      </c>
      <c r="F21" s="17">
        <f>(E21/E$77)*100</f>
        <v>0.27261185340874816</v>
      </c>
      <c r="G21" s="21"/>
    </row>
    <row r="22" spans="1:7" ht="15" x14ac:dyDescent="0.2">
      <c r="A22" s="39" t="s">
        <v>80</v>
      </c>
      <c r="B22" s="16">
        <v>132</v>
      </c>
      <c r="C22" s="17">
        <f>(B22/B$77)*100</f>
        <v>0.85619770383343063</v>
      </c>
      <c r="D22" s="5"/>
      <c r="E22" s="20">
        <v>961909</v>
      </c>
      <c r="F22" s="17">
        <f>(E22/E$77)*100</f>
        <v>0.54597918191038219</v>
      </c>
      <c r="G22" s="21"/>
    </row>
    <row r="23" spans="1:7" ht="15" x14ac:dyDescent="0.2">
      <c r="A23" s="39" t="s">
        <v>81</v>
      </c>
      <c r="B23" s="16">
        <v>54</v>
      </c>
      <c r="C23" s="17">
        <f>(B23/B$77)*100</f>
        <v>0.35026269702276708</v>
      </c>
      <c r="D23" s="5"/>
      <c r="E23" s="20">
        <v>390094</v>
      </c>
      <c r="F23" s="17">
        <f>(E23/E$77)*100</f>
        <v>0.22141720577325777</v>
      </c>
      <c r="G23" s="21"/>
    </row>
    <row r="24" spans="1:7" x14ac:dyDescent="0.2">
      <c r="A24" s="45"/>
      <c r="B24" s="194"/>
      <c r="C24" s="52"/>
      <c r="E24" s="194"/>
      <c r="F24" s="52"/>
      <c r="G24" s="21"/>
    </row>
    <row r="25" spans="1:7" ht="15.75" x14ac:dyDescent="0.25">
      <c r="A25" s="15" t="s">
        <v>53</v>
      </c>
      <c r="B25" s="22">
        <f>SUM(B26:B31)</f>
        <v>4033</v>
      </c>
      <c r="C25" s="23">
        <f t="shared" ref="C25:C31" si="0">(B25/B$77)*100</f>
        <v>26.159434390607771</v>
      </c>
      <c r="D25" s="47"/>
      <c r="E25" s="54">
        <f>SUM(E26:E31)</f>
        <v>40176423</v>
      </c>
      <c r="F25" s="23">
        <f t="shared" ref="F25:F31" si="1">(E25/E$77)*100</f>
        <v>22.80412238748724</v>
      </c>
      <c r="G25" s="49"/>
    </row>
    <row r="26" spans="1:7" ht="15" customHeight="1" x14ac:dyDescent="0.25">
      <c r="A26" s="39" t="s">
        <v>57</v>
      </c>
      <c r="B26" s="16">
        <v>331</v>
      </c>
      <c r="C26" s="17">
        <f t="shared" si="0"/>
        <v>2.1469806058247389</v>
      </c>
      <c r="D26" s="5"/>
      <c r="E26" s="20">
        <v>2314889</v>
      </c>
      <c r="F26" s="17">
        <f t="shared" si="1"/>
        <v>1.3139301144217828</v>
      </c>
      <c r="G26" s="49"/>
    </row>
    <row r="27" spans="1:7" ht="15" customHeight="1" x14ac:dyDescent="0.25">
      <c r="A27" s="39" t="s">
        <v>58</v>
      </c>
      <c r="B27" s="16">
        <v>744</v>
      </c>
      <c r="C27" s="17">
        <f t="shared" si="0"/>
        <v>4.8258416034247906</v>
      </c>
      <c r="D27" s="5"/>
      <c r="E27" s="20">
        <v>7115154</v>
      </c>
      <c r="F27" s="17">
        <f t="shared" si="1"/>
        <v>4.0385586995093963</v>
      </c>
      <c r="G27" s="49"/>
    </row>
    <row r="28" spans="1:7" ht="15" customHeight="1" x14ac:dyDescent="0.25">
      <c r="A28" s="39" t="s">
        <v>59</v>
      </c>
      <c r="B28" s="16">
        <v>269</v>
      </c>
      <c r="C28" s="17">
        <f t="shared" si="0"/>
        <v>1.7448271388726728</v>
      </c>
      <c r="D28" s="5"/>
      <c r="E28" s="20">
        <v>1983908</v>
      </c>
      <c r="F28" s="17">
        <f t="shared" si="1"/>
        <v>1.1260654249263313</v>
      </c>
      <c r="G28" s="49"/>
    </row>
    <row r="29" spans="1:7" ht="15" customHeight="1" x14ac:dyDescent="0.25">
      <c r="A29" s="39" t="s">
        <v>60</v>
      </c>
      <c r="B29" s="16">
        <v>888</v>
      </c>
      <c r="C29" s="17">
        <f t="shared" si="0"/>
        <v>5.7598754621521699</v>
      </c>
      <c r="D29" s="5"/>
      <c r="E29" s="20">
        <v>11737766</v>
      </c>
      <c r="F29" s="17">
        <f t="shared" si="1"/>
        <v>6.6623515094832246</v>
      </c>
      <c r="G29" s="49"/>
    </row>
    <row r="30" spans="1:7" ht="15" customHeight="1" x14ac:dyDescent="0.2">
      <c r="A30" s="39" t="s">
        <v>186</v>
      </c>
      <c r="B30" s="16">
        <v>335</v>
      </c>
      <c r="C30" s="17">
        <f t="shared" si="0"/>
        <v>2.1729259907893881</v>
      </c>
      <c r="D30" s="5"/>
      <c r="E30" s="20">
        <v>2977039</v>
      </c>
      <c r="F30" s="17">
        <f t="shared" si="1"/>
        <v>1.6897662021410571</v>
      </c>
      <c r="G30" s="19"/>
    </row>
    <row r="31" spans="1:7" ht="15" customHeight="1" x14ac:dyDescent="0.2">
      <c r="A31" s="39" t="s">
        <v>62</v>
      </c>
      <c r="B31" s="16">
        <v>1466</v>
      </c>
      <c r="C31" s="17">
        <f t="shared" si="0"/>
        <v>9.5089835895440089</v>
      </c>
      <c r="D31" s="5"/>
      <c r="E31" s="20">
        <v>14047667</v>
      </c>
      <c r="F31" s="17">
        <f t="shared" si="1"/>
        <v>7.9734504370054466</v>
      </c>
      <c r="G31" s="19"/>
    </row>
    <row r="32" spans="1:7" x14ac:dyDescent="0.2">
      <c r="A32" s="45"/>
      <c r="B32" s="194"/>
      <c r="C32" s="52"/>
      <c r="E32" s="194"/>
      <c r="F32" s="52"/>
      <c r="G32" s="21"/>
    </row>
    <row r="33" spans="1:9" ht="15.75" x14ac:dyDescent="0.25">
      <c r="A33" s="15" t="s">
        <v>187</v>
      </c>
      <c r="B33" s="22">
        <f>SUM(B34:B36)</f>
        <v>1400</v>
      </c>
      <c r="C33" s="23">
        <f>(B33/B$77)*100</f>
        <v>9.0808847376272936</v>
      </c>
      <c r="D33" s="47"/>
      <c r="E33" s="54">
        <f>SUM(E34:E36)</f>
        <v>21285883</v>
      </c>
      <c r="F33" s="23">
        <f>(E33/E$77)*100</f>
        <v>12.081859080827929</v>
      </c>
      <c r="G33" s="49"/>
    </row>
    <row r="34" spans="1:9" ht="15.75" x14ac:dyDescent="0.25">
      <c r="A34" s="39" t="s">
        <v>206</v>
      </c>
      <c r="B34" s="16">
        <v>99</v>
      </c>
      <c r="C34" s="17">
        <f>(B34/B$77)*100</f>
        <v>0.642148277875073</v>
      </c>
      <c r="D34" s="5"/>
      <c r="E34" s="20">
        <v>1016882</v>
      </c>
      <c r="F34" s="17">
        <f>(E34/E$77)*100</f>
        <v>0.57718183576553839</v>
      </c>
      <c r="G34" s="49"/>
    </row>
    <row r="35" spans="1:9" ht="15" x14ac:dyDescent="0.2">
      <c r="A35" s="39" t="s">
        <v>189</v>
      </c>
      <c r="B35" s="16">
        <v>33</v>
      </c>
      <c r="C35" s="17">
        <f>(B35/B$77)*100</f>
        <v>0.21404942595835766</v>
      </c>
      <c r="D35" s="5"/>
      <c r="E35" s="20">
        <v>372094</v>
      </c>
      <c r="F35" s="17">
        <f>(E35/E$77)*100</f>
        <v>0.21120041263130063</v>
      </c>
      <c r="G35" s="19"/>
    </row>
    <row r="36" spans="1:9" ht="15" x14ac:dyDescent="0.2">
      <c r="A36" s="39" t="s">
        <v>191</v>
      </c>
      <c r="B36" s="16">
        <v>1268</v>
      </c>
      <c r="C36" s="17">
        <f>(B36/B$77)*100</f>
        <v>8.2246870337938631</v>
      </c>
      <c r="D36" s="5"/>
      <c r="E36" s="20">
        <v>19896907</v>
      </c>
      <c r="F36" s="17">
        <f>(E36/E$77)*100</f>
        <v>11.293476832431089</v>
      </c>
      <c r="G36" s="19"/>
    </row>
    <row r="37" spans="1:9" x14ac:dyDescent="0.2">
      <c r="A37" s="59" t="s">
        <v>63</v>
      </c>
      <c r="B37" s="59"/>
      <c r="C37" s="59"/>
      <c r="D37" s="59"/>
      <c r="E37" s="59"/>
      <c r="F37" s="59"/>
      <c r="G37" s="59"/>
      <c r="H37" s="195"/>
      <c r="I37" s="195"/>
    </row>
    <row r="40" spans="1:9" ht="20.25" x14ac:dyDescent="0.3">
      <c r="A40" s="1" t="s">
        <v>180</v>
      </c>
      <c r="B40" s="1"/>
      <c r="C40" s="1"/>
      <c r="D40" s="1"/>
      <c r="E40" s="1"/>
      <c r="F40" s="1"/>
    </row>
    <row r="41" spans="1:9" ht="20.25" x14ac:dyDescent="0.3">
      <c r="A41" s="1" t="s">
        <v>203</v>
      </c>
      <c r="B41" s="1"/>
      <c r="C41" s="1"/>
      <c r="D41" s="1"/>
      <c r="E41" s="1"/>
      <c r="F41" s="1"/>
    </row>
    <row r="42" spans="1:9" ht="20.25" x14ac:dyDescent="0.3">
      <c r="A42" s="1" t="s">
        <v>1</v>
      </c>
      <c r="B42" s="1"/>
      <c r="C42" s="1"/>
      <c r="D42" s="1"/>
      <c r="E42" s="1"/>
      <c r="F42" s="1"/>
    </row>
    <row r="44" spans="1:9" ht="18.75" x14ac:dyDescent="0.3">
      <c r="A44" s="3" t="s">
        <v>207</v>
      </c>
      <c r="B44" s="3"/>
      <c r="C44" s="3"/>
      <c r="D44" s="3"/>
      <c r="E44" s="3"/>
      <c r="F44" s="3"/>
    </row>
    <row r="45" spans="1:9" ht="15" customHeight="1" x14ac:dyDescent="0.25">
      <c r="A45" s="3" t="s">
        <v>3</v>
      </c>
      <c r="B45" s="3"/>
      <c r="C45" s="3"/>
      <c r="D45" s="3"/>
      <c r="E45" s="3"/>
      <c r="F45" s="3"/>
    </row>
    <row r="46" spans="1:9" ht="15" customHeight="1" x14ac:dyDescent="0.2">
      <c r="A46" s="4" t="s">
        <v>4</v>
      </c>
      <c r="B46" s="4"/>
      <c r="C46" s="4"/>
      <c r="D46" s="4"/>
      <c r="E46" s="4"/>
      <c r="F46" s="4"/>
    </row>
    <row r="47" spans="1:9" ht="15" customHeight="1" x14ac:dyDescent="0.2"/>
    <row r="48" spans="1:9" ht="15" customHeight="1" x14ac:dyDescent="0.25">
      <c r="A48" s="6"/>
      <c r="B48" s="6"/>
      <c r="C48" s="7" t="s">
        <v>5</v>
      </c>
      <c r="D48" s="8"/>
      <c r="E48" s="6"/>
      <c r="F48" s="7" t="s">
        <v>5</v>
      </c>
      <c r="G48" s="9"/>
    </row>
    <row r="49" spans="1:14" ht="15" customHeight="1" x14ac:dyDescent="0.25">
      <c r="A49" s="10" t="s">
        <v>6</v>
      </c>
      <c r="B49" s="11" t="s">
        <v>7</v>
      </c>
      <c r="C49" s="12" t="s">
        <v>8</v>
      </c>
      <c r="D49" s="13"/>
      <c r="E49" s="11" t="s">
        <v>9</v>
      </c>
      <c r="F49" s="12" t="s">
        <v>8</v>
      </c>
      <c r="G49" s="14"/>
    </row>
    <row r="50" spans="1:14" ht="15" customHeight="1" x14ac:dyDescent="0.25">
      <c r="A50" s="15"/>
      <c r="B50" s="22"/>
      <c r="C50" s="23"/>
      <c r="D50" s="47"/>
      <c r="E50" s="54"/>
      <c r="F50" s="23"/>
      <c r="G50" s="49"/>
    </row>
    <row r="51" spans="1:14" ht="15" customHeight="1" x14ac:dyDescent="0.25">
      <c r="A51" s="15" t="s">
        <v>65</v>
      </c>
      <c r="B51" s="22">
        <f>SUM(B52:B59)</f>
        <v>5043</v>
      </c>
      <c r="C51" s="23">
        <f t="shared" ref="C51:C59" si="2">(B51/B$77)*100</f>
        <v>32.710644094181745</v>
      </c>
      <c r="D51" s="47" t="s">
        <v>11</v>
      </c>
      <c r="E51" s="48">
        <f>SUM(E52:E59)</f>
        <v>52739496</v>
      </c>
      <c r="F51" s="23">
        <f t="shared" ref="F51:F59" si="3">(E51/E$77)*100</f>
        <v>29.934917835726534</v>
      </c>
      <c r="G51" s="49" t="s">
        <v>11</v>
      </c>
      <c r="H51" s="5"/>
      <c r="I51" s="5"/>
      <c r="J51" s="5"/>
      <c r="K51" s="5"/>
      <c r="L51" s="5"/>
      <c r="M51" s="5"/>
      <c r="N51" s="5"/>
    </row>
    <row r="52" spans="1:14" ht="15" customHeight="1" x14ac:dyDescent="0.2">
      <c r="A52" s="39" t="s">
        <v>67</v>
      </c>
      <c r="B52" s="39">
        <v>232</v>
      </c>
      <c r="C52" s="17">
        <f t="shared" si="2"/>
        <v>1.5048323279496658</v>
      </c>
      <c r="D52" s="65"/>
      <c r="E52" s="20">
        <v>2520252</v>
      </c>
      <c r="F52" s="17">
        <f t="shared" si="3"/>
        <v>1.4304940749779913</v>
      </c>
      <c r="G52" s="21"/>
    </row>
    <row r="53" spans="1:14" ht="15" customHeight="1" x14ac:dyDescent="0.2">
      <c r="A53" s="39" t="s">
        <v>69</v>
      </c>
      <c r="B53" s="39">
        <v>139</v>
      </c>
      <c r="C53" s="17">
        <f t="shared" si="2"/>
        <v>0.9016021275215671</v>
      </c>
      <c r="D53" s="65"/>
      <c r="E53" s="20">
        <v>831769</v>
      </c>
      <c r="F53" s="17">
        <f t="shared" si="3"/>
        <v>0.47211176749403183</v>
      </c>
      <c r="G53" s="21"/>
    </row>
    <row r="54" spans="1:14" ht="15" x14ac:dyDescent="0.2">
      <c r="A54" s="39" t="s">
        <v>208</v>
      </c>
      <c r="B54" s="16">
        <v>4075</v>
      </c>
      <c r="C54" s="17">
        <f t="shared" si="2"/>
        <v>26.431860932736591</v>
      </c>
      <c r="D54" s="65"/>
      <c r="E54" s="20">
        <v>44598009</v>
      </c>
      <c r="F54" s="17">
        <f t="shared" si="3"/>
        <v>25.313812916452449</v>
      </c>
      <c r="G54" s="21"/>
    </row>
    <row r="55" spans="1:14" ht="15" x14ac:dyDescent="0.2">
      <c r="A55" s="39" t="s">
        <v>209</v>
      </c>
      <c r="B55" s="39">
        <v>85</v>
      </c>
      <c r="C55" s="17">
        <f t="shared" si="2"/>
        <v>0.55133943049880008</v>
      </c>
      <c r="D55" s="65"/>
      <c r="E55" s="20">
        <v>904469</v>
      </c>
      <c r="F55" s="17">
        <f t="shared" si="3"/>
        <v>0.51337625979515888</v>
      </c>
      <c r="G55" s="21"/>
    </row>
    <row r="56" spans="1:14" ht="15" x14ac:dyDescent="0.2">
      <c r="A56" s="39" t="s">
        <v>193</v>
      </c>
      <c r="B56" s="39">
        <v>376</v>
      </c>
      <c r="C56" s="17">
        <f t="shared" si="2"/>
        <v>2.4388661866770449</v>
      </c>
      <c r="D56" s="65"/>
      <c r="E56" s="20">
        <v>2976245</v>
      </c>
      <c r="F56" s="17">
        <f t="shared" si="3"/>
        <v>1.689315528043573</v>
      </c>
      <c r="G56" s="21"/>
    </row>
    <row r="57" spans="1:14" ht="15" x14ac:dyDescent="0.2">
      <c r="A57" s="39" t="s">
        <v>74</v>
      </c>
      <c r="B57" s="39">
        <v>27</v>
      </c>
      <c r="C57" s="17">
        <f t="shared" si="2"/>
        <v>0.17513134851138354</v>
      </c>
      <c r="D57" s="65"/>
      <c r="E57" s="20">
        <v>132184</v>
      </c>
      <c r="F57" s="17">
        <f t="shared" si="3"/>
        <v>7.5027588037581486E-2</v>
      </c>
      <c r="G57" s="196"/>
    </row>
    <row r="58" spans="1:14" ht="15" x14ac:dyDescent="0.2">
      <c r="A58" s="39" t="s">
        <v>194</v>
      </c>
      <c r="B58" s="39">
        <v>80</v>
      </c>
      <c r="C58" s="17">
        <f t="shared" si="2"/>
        <v>0.51890769929298819</v>
      </c>
      <c r="D58" s="65"/>
      <c r="E58" s="20">
        <v>405341</v>
      </c>
      <c r="F58" s="17">
        <f t="shared" si="3"/>
        <v>0.23007139716411448</v>
      </c>
      <c r="G58" s="21"/>
    </row>
    <row r="59" spans="1:14" ht="15" x14ac:dyDescent="0.2">
      <c r="A59" s="39" t="s">
        <v>77</v>
      </c>
      <c r="B59" s="39">
        <f>13+16</f>
        <v>29</v>
      </c>
      <c r="C59" s="17">
        <f t="shared" si="2"/>
        <v>0.18810404099370823</v>
      </c>
      <c r="D59" s="65"/>
      <c r="E59" s="20">
        <v>371227</v>
      </c>
      <c r="F59" s="17">
        <f t="shared" si="3"/>
        <v>0.21070830376162969</v>
      </c>
      <c r="G59" s="21"/>
    </row>
    <row r="60" spans="1:14" x14ac:dyDescent="0.2">
      <c r="A60" s="45"/>
      <c r="B60" s="45"/>
      <c r="C60" s="52"/>
      <c r="E60" s="64"/>
      <c r="F60" s="52"/>
      <c r="G60" s="21"/>
    </row>
    <row r="61" spans="1:14" ht="15.75" x14ac:dyDescent="0.25">
      <c r="A61" s="15" t="s">
        <v>15</v>
      </c>
      <c r="B61" s="22">
        <f>SUM(B62:B64)</f>
        <v>480</v>
      </c>
      <c r="C61" s="23">
        <f>(B61/B$77)*100</f>
        <v>3.1134461957579296</v>
      </c>
      <c r="D61" s="47"/>
      <c r="E61" s="54">
        <f>SUM(E62:E64)</f>
        <v>4941879</v>
      </c>
      <c r="F61" s="23">
        <f>(E61/E$77)*100</f>
        <v>2.805008637532342</v>
      </c>
      <c r="G61" s="49"/>
    </row>
    <row r="62" spans="1:14" ht="15" x14ac:dyDescent="0.2">
      <c r="A62" s="39" t="s">
        <v>83</v>
      </c>
      <c r="B62" s="39">
        <v>122</v>
      </c>
      <c r="C62" s="17">
        <f>(B62/B$77)*100</f>
        <v>0.79133424142180719</v>
      </c>
      <c r="D62" s="65"/>
      <c r="E62" s="20">
        <v>1261139</v>
      </c>
      <c r="F62" s="17">
        <f>(E62/E$77)*100</f>
        <v>0.71582201590304018</v>
      </c>
      <c r="G62" s="197"/>
    </row>
    <row r="63" spans="1:14" ht="15" x14ac:dyDescent="0.2">
      <c r="A63" s="39" t="s">
        <v>84</v>
      </c>
      <c r="B63" s="39">
        <v>85</v>
      </c>
      <c r="C63" s="17">
        <f>(B63/B$77)*100</f>
        <v>0.55133943049880008</v>
      </c>
      <c r="D63" s="65"/>
      <c r="E63" s="20">
        <v>912713</v>
      </c>
      <c r="F63" s="17">
        <f>(E63/E$77)*100</f>
        <v>0.51805555105417533</v>
      </c>
      <c r="G63" s="197"/>
    </row>
    <row r="64" spans="1:14" ht="15" x14ac:dyDescent="0.2">
      <c r="A64" s="39" t="s">
        <v>195</v>
      </c>
      <c r="B64" s="39">
        <v>273</v>
      </c>
      <c r="C64" s="17">
        <f>(B64/B$77)*100</f>
        <v>1.7707725238373224</v>
      </c>
      <c r="D64" s="65"/>
      <c r="E64" s="20">
        <v>2768027</v>
      </c>
      <c r="F64" s="17">
        <f>(E64/E$77)*100</f>
        <v>1.5711310705751265</v>
      </c>
      <c r="G64" s="197"/>
    </row>
    <row r="65" spans="1:7" x14ac:dyDescent="0.2">
      <c r="A65" s="45"/>
      <c r="B65" s="45"/>
      <c r="C65" s="52"/>
      <c r="D65" s="66"/>
      <c r="E65" s="64"/>
      <c r="F65" s="52"/>
      <c r="G65" s="196"/>
    </row>
    <row r="66" spans="1:7" ht="15.75" x14ac:dyDescent="0.25">
      <c r="A66" s="15" t="s">
        <v>12</v>
      </c>
      <c r="B66" s="22">
        <f>SUM(B67:B69)</f>
        <v>879</v>
      </c>
      <c r="C66" s="23">
        <f>(B66/B$77)*100</f>
        <v>5.7014983459817081</v>
      </c>
      <c r="D66" s="47"/>
      <c r="E66" s="54">
        <f>SUM(E67:E69)</f>
        <v>9631742</v>
      </c>
      <c r="F66" s="23">
        <f>(E66/E$77)*100</f>
        <v>5.4669730894833801</v>
      </c>
      <c r="G66" s="49"/>
    </row>
    <row r="67" spans="1:7" ht="15.75" x14ac:dyDescent="0.25">
      <c r="A67" s="39" t="s">
        <v>196</v>
      </c>
      <c r="B67" s="39">
        <v>32</v>
      </c>
      <c r="C67" s="17">
        <f>(B67/B$77)*100</f>
        <v>0.20756307971719531</v>
      </c>
      <c r="D67" s="65"/>
      <c r="E67" s="20">
        <v>371789</v>
      </c>
      <c r="F67" s="17">
        <f>(E67/E$77)*100</f>
        <v>0.21102729474750637</v>
      </c>
      <c r="G67" s="49"/>
    </row>
    <row r="68" spans="1:7" ht="15.75" x14ac:dyDescent="0.25">
      <c r="A68" s="39" t="s">
        <v>197</v>
      </c>
      <c r="B68" s="39">
        <v>559</v>
      </c>
      <c r="C68" s="17">
        <f>(B68/B$77)*100</f>
        <v>3.6258675488097554</v>
      </c>
      <c r="D68" s="65"/>
      <c r="E68" s="20">
        <v>5867275</v>
      </c>
      <c r="F68" s="17">
        <f>(E68/E$77)*100</f>
        <v>3.3302630545542637</v>
      </c>
      <c r="G68" s="49"/>
    </row>
    <row r="69" spans="1:7" ht="15.75" x14ac:dyDescent="0.25">
      <c r="A69" s="39" t="s">
        <v>42</v>
      </c>
      <c r="B69" s="39">
        <v>288</v>
      </c>
      <c r="C69" s="17">
        <f>(B69/B$77)*100</f>
        <v>1.8680677174547577</v>
      </c>
      <c r="D69" s="65"/>
      <c r="E69" s="20">
        <v>3392678</v>
      </c>
      <c r="F69" s="17">
        <f>(E69/E$77)*100</f>
        <v>1.9256827401816092</v>
      </c>
      <c r="G69" s="49"/>
    </row>
    <row r="70" spans="1:7" x14ac:dyDescent="0.2">
      <c r="A70" s="45"/>
      <c r="B70" s="45"/>
      <c r="C70" s="52"/>
      <c r="D70" s="66"/>
      <c r="E70" s="45"/>
      <c r="F70" s="52"/>
      <c r="G70" s="196"/>
    </row>
    <row r="71" spans="1:7" ht="15.75" x14ac:dyDescent="0.25">
      <c r="A71" s="15" t="s">
        <v>17</v>
      </c>
      <c r="B71" s="22">
        <f>SUM(B72:B75)</f>
        <v>501</v>
      </c>
      <c r="C71" s="23">
        <f>(B71/B$77)*100</f>
        <v>3.2496594668223389</v>
      </c>
      <c r="D71" s="47"/>
      <c r="E71" s="54">
        <f>SUM(E72:E75)</f>
        <v>4126632</v>
      </c>
      <c r="F71" s="23">
        <f>(E71/E$77)*100</f>
        <v>2.342274750943389</v>
      </c>
      <c r="G71" s="49"/>
    </row>
    <row r="72" spans="1:7" ht="15" x14ac:dyDescent="0.2">
      <c r="A72" s="39" t="s">
        <v>94</v>
      </c>
      <c r="B72" s="39">
        <v>207</v>
      </c>
      <c r="C72" s="17">
        <f>(B72/B$77)*100</f>
        <v>1.3426736719206072</v>
      </c>
      <c r="D72" s="65"/>
      <c r="E72" s="20">
        <v>2902979</v>
      </c>
      <c r="F72" s="17">
        <f>(E72/E$77)*100</f>
        <v>1.6477297743580934</v>
      </c>
      <c r="G72" s="19"/>
    </row>
    <row r="73" spans="1:7" ht="15" x14ac:dyDescent="0.2">
      <c r="A73" s="39" t="s">
        <v>16</v>
      </c>
      <c r="B73" s="39">
        <v>58</v>
      </c>
      <c r="C73" s="17">
        <f>(B73/B$77)*100</f>
        <v>0.37620808198741645</v>
      </c>
      <c r="D73" s="65"/>
      <c r="E73" s="20">
        <v>426583</v>
      </c>
      <c r="F73" s="17">
        <f>(E73/E$77)*100</f>
        <v>0.24212834827086199</v>
      </c>
      <c r="G73" s="19"/>
    </row>
    <row r="74" spans="1:7" ht="15" x14ac:dyDescent="0.2">
      <c r="A74" s="39" t="s">
        <v>210</v>
      </c>
      <c r="B74" s="39">
        <v>31</v>
      </c>
      <c r="C74" s="17">
        <f>(B74/B$77)*100</f>
        <v>0.20107673347603294</v>
      </c>
      <c r="D74" s="65"/>
      <c r="E74" s="20">
        <v>244055</v>
      </c>
      <c r="F74" s="17">
        <f>(E74/E$77)*100</f>
        <v>0.13852552501446427</v>
      </c>
      <c r="G74" s="19"/>
    </row>
    <row r="75" spans="1:7" ht="15" x14ac:dyDescent="0.2">
      <c r="A75" s="39" t="s">
        <v>211</v>
      </c>
      <c r="B75" s="39">
        <v>205</v>
      </c>
      <c r="C75" s="17">
        <f>(B75/B$77)*100</f>
        <v>1.3297009794382824</v>
      </c>
      <c r="D75" s="65"/>
      <c r="E75" s="20">
        <v>553015</v>
      </c>
      <c r="F75" s="17">
        <f>(E75/E$77)*100</f>
        <v>0.31389110329996917</v>
      </c>
      <c r="G75" s="19"/>
    </row>
    <row r="76" spans="1:7" x14ac:dyDescent="0.2">
      <c r="A76" s="45"/>
      <c r="B76" s="45"/>
      <c r="C76" s="52"/>
      <c r="E76" s="64"/>
      <c r="F76" s="52"/>
      <c r="G76" s="21"/>
    </row>
    <row r="77" spans="1:7" ht="15.75" x14ac:dyDescent="0.25">
      <c r="A77" s="25" t="s">
        <v>18</v>
      </c>
      <c r="B77" s="26">
        <f>B12+B14+B19+B25+B33+B51+B61+B66+B71</f>
        <v>15417</v>
      </c>
      <c r="C77" s="27">
        <f>C12+C14+C19+C25+C33+C51+C61+C66+C71</f>
        <v>99.999999999999986</v>
      </c>
      <c r="D77" s="28" t="s">
        <v>11</v>
      </c>
      <c r="E77" s="29">
        <f>E12+E14+E19+E25+E33+E51+E61+E66+E71</f>
        <v>176180527</v>
      </c>
      <c r="F77" s="27">
        <f>F12+F14+F19+F25+F33+F51+F61+F66+F71</f>
        <v>100</v>
      </c>
      <c r="G77" s="198" t="s">
        <v>11</v>
      </c>
    </row>
    <row r="80" spans="1:7" x14ac:dyDescent="0.2">
      <c r="E80" s="199"/>
    </row>
  </sheetData>
  <mergeCells count="13">
    <mergeCell ref="A46:F46"/>
    <mergeCell ref="A37:G37"/>
    <mergeCell ref="A40:F40"/>
    <mergeCell ref="A41:F41"/>
    <mergeCell ref="A42:F42"/>
    <mergeCell ref="A44:F44"/>
    <mergeCell ref="A45:F45"/>
    <mergeCell ref="A1:F1"/>
    <mergeCell ref="A2:F2"/>
    <mergeCell ref="A3:F3"/>
    <mergeCell ref="A5:F5"/>
    <mergeCell ref="A6:F6"/>
    <mergeCell ref="A7:F7"/>
  </mergeCells>
  <pageMargins left="0.7" right="0.7" top="0.75" bottom="0.75" header="0.3" footer="0.3"/>
  <pageSetup scale="84" orientation="portrait" horizontalDpi="4294967295" verticalDpi="4294967295" r:id="rId1"/>
  <rowBreaks count="1" manualBreakCount="1">
    <brk id="39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7005-A0EB-4BFE-ACB1-EA520A24A8ED}">
  <dimension ref="A1:G18"/>
  <sheetViews>
    <sheetView showGridLines="0" zoomScaleNormal="100" workbookViewId="0">
      <selection sqref="A1:G1"/>
    </sheetView>
  </sheetViews>
  <sheetFormatPr defaultRowHeight="12.75" x14ac:dyDescent="0.2"/>
  <cols>
    <col min="1" max="1" width="32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32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32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32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32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32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32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32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32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32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32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32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32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32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32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32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32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32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32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32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32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32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32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32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32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32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32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32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32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32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32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32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32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32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32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32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32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32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32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32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32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32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32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32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32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32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32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32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32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32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32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32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32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32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32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32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32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32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32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32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32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32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32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32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1" t="s">
        <v>180</v>
      </c>
      <c r="B1" s="1"/>
      <c r="C1" s="1"/>
      <c r="D1" s="1"/>
      <c r="E1" s="1"/>
      <c r="F1" s="1"/>
      <c r="G1" s="1"/>
    </row>
    <row r="2" spans="1:7" ht="20.25" x14ac:dyDescent="0.3">
      <c r="A2" s="1" t="s">
        <v>203</v>
      </c>
      <c r="B2" s="1"/>
      <c r="C2" s="1"/>
      <c r="D2" s="1"/>
      <c r="E2" s="1"/>
      <c r="F2" s="1"/>
      <c r="G2" s="1"/>
    </row>
    <row r="3" spans="1:7" ht="20.25" x14ac:dyDescent="0.3">
      <c r="A3" s="1" t="s">
        <v>1</v>
      </c>
      <c r="B3" s="1"/>
      <c r="C3" s="1"/>
      <c r="D3" s="1"/>
      <c r="E3" s="1"/>
      <c r="F3" s="1"/>
      <c r="G3" s="1"/>
    </row>
    <row r="5" spans="1:7" ht="18" x14ac:dyDescent="0.25">
      <c r="A5" s="3" t="s">
        <v>212</v>
      </c>
      <c r="B5" s="3"/>
      <c r="C5" s="3"/>
      <c r="D5" s="3"/>
      <c r="E5" s="3"/>
      <c r="F5" s="3"/>
      <c r="G5" s="3"/>
    </row>
    <row r="6" spans="1:7" ht="18" x14ac:dyDescent="0.25">
      <c r="A6" s="3" t="s">
        <v>20</v>
      </c>
      <c r="B6" s="3"/>
      <c r="C6" s="3"/>
      <c r="D6" s="3"/>
      <c r="E6" s="3"/>
      <c r="F6" s="3"/>
      <c r="G6" s="3"/>
    </row>
    <row r="7" spans="1:7" x14ac:dyDescent="0.2">
      <c r="A7" s="69"/>
      <c r="B7" s="69"/>
      <c r="C7" s="69"/>
      <c r="D7" s="69"/>
      <c r="E7" s="69"/>
      <c r="F7" s="69"/>
      <c r="G7" s="69"/>
    </row>
    <row r="8" spans="1:7" ht="15.75" x14ac:dyDescent="0.25">
      <c r="A8" s="67"/>
      <c r="B8" s="32"/>
      <c r="C8" s="7" t="s">
        <v>5</v>
      </c>
      <c r="D8" s="33"/>
      <c r="E8" s="34" t="s">
        <v>9</v>
      </c>
      <c r="F8" s="7" t="s">
        <v>5</v>
      </c>
      <c r="G8" s="35"/>
    </row>
    <row r="9" spans="1:7" ht="15.75" x14ac:dyDescent="0.25">
      <c r="A9" s="10" t="s">
        <v>21</v>
      </c>
      <c r="B9" s="11" t="s">
        <v>7</v>
      </c>
      <c r="C9" s="12" t="s">
        <v>8</v>
      </c>
      <c r="D9" s="36"/>
      <c r="E9" s="37" t="s">
        <v>22</v>
      </c>
      <c r="F9" s="12" t="s">
        <v>8</v>
      </c>
      <c r="G9" s="38"/>
    </row>
    <row r="10" spans="1:7" ht="28.5" customHeight="1" x14ac:dyDescent="0.25">
      <c r="A10" s="148" t="s">
        <v>23</v>
      </c>
      <c r="B10" s="16">
        <v>651</v>
      </c>
      <c r="C10" s="17">
        <f t="shared" ref="C10:C15" si="0">(B10/B$17)*100</f>
        <v>4.2226114029966917</v>
      </c>
      <c r="D10" s="5" t="s">
        <v>11</v>
      </c>
      <c r="E10" s="18">
        <v>-30196</v>
      </c>
      <c r="F10" s="17">
        <f t="shared" ref="F10:F15" si="1">(E10/E$17)*100</f>
        <v>-1.7139238095252151E-2</v>
      </c>
      <c r="G10" s="19" t="s">
        <v>11</v>
      </c>
    </row>
    <row r="11" spans="1:7" ht="28.5" customHeight="1" x14ac:dyDescent="0.25">
      <c r="A11" s="15" t="s">
        <v>24</v>
      </c>
      <c r="B11" s="16">
        <v>1195</v>
      </c>
      <c r="C11" s="17">
        <f t="shared" si="0"/>
        <v>7.7511837581890122</v>
      </c>
      <c r="D11" s="5"/>
      <c r="E11" s="20">
        <v>759365</v>
      </c>
      <c r="F11" s="17">
        <f t="shared" si="1"/>
        <v>0.43101528468012812</v>
      </c>
      <c r="G11" s="19"/>
    </row>
    <row r="12" spans="1:7" ht="28.5" customHeight="1" x14ac:dyDescent="0.25">
      <c r="A12" s="15" t="s">
        <v>25</v>
      </c>
      <c r="B12" s="16">
        <v>3641</v>
      </c>
      <c r="C12" s="17">
        <f t="shared" si="0"/>
        <v>23.61678666407213</v>
      </c>
      <c r="D12" s="5"/>
      <c r="E12" s="20">
        <v>9734266</v>
      </c>
      <c r="F12" s="17">
        <f t="shared" si="1"/>
        <v>5.5251656728214913</v>
      </c>
      <c r="G12" s="19"/>
    </row>
    <row r="13" spans="1:7" ht="28.5" customHeight="1" x14ac:dyDescent="0.25">
      <c r="A13" s="15" t="s">
        <v>26</v>
      </c>
      <c r="B13" s="16">
        <v>5286</v>
      </c>
      <c r="C13" s="17">
        <f t="shared" si="0"/>
        <v>34.2868262307842</v>
      </c>
      <c r="D13" s="5"/>
      <c r="E13" s="20">
        <v>37960363</v>
      </c>
      <c r="F13" s="17">
        <f t="shared" si="1"/>
        <v>21.54628757581137</v>
      </c>
      <c r="G13" s="19"/>
    </row>
    <row r="14" spans="1:7" ht="28.5" customHeight="1" x14ac:dyDescent="0.25">
      <c r="A14" s="15" t="s">
        <v>27</v>
      </c>
      <c r="B14" s="16">
        <v>4260</v>
      </c>
      <c r="C14" s="17">
        <f t="shared" si="0"/>
        <v>27.631834987351624</v>
      </c>
      <c r="D14" s="5"/>
      <c r="E14" s="20">
        <v>79363305</v>
      </c>
      <c r="F14" s="17">
        <f t="shared" si="1"/>
        <v>45.046581680391959</v>
      </c>
      <c r="G14" s="19"/>
    </row>
    <row r="15" spans="1:7" ht="28.5" customHeight="1" x14ac:dyDescent="0.25">
      <c r="A15" s="15" t="s">
        <v>213</v>
      </c>
      <c r="B15" s="16">
        <v>384</v>
      </c>
      <c r="C15" s="17">
        <f t="shared" si="0"/>
        <v>2.4907569566063437</v>
      </c>
      <c r="D15" s="5"/>
      <c r="E15" s="20">
        <v>48393424</v>
      </c>
      <c r="F15" s="17">
        <f t="shared" si="1"/>
        <v>27.468089024390309</v>
      </c>
      <c r="G15" s="19"/>
    </row>
    <row r="16" spans="1:7" ht="15.75" x14ac:dyDescent="0.25">
      <c r="A16" s="15"/>
      <c r="B16" s="16"/>
      <c r="C16" s="17"/>
      <c r="D16" s="5"/>
      <c r="E16" s="20"/>
      <c r="F16" s="17"/>
      <c r="G16" s="19"/>
    </row>
    <row r="17" spans="1:7" ht="15.75" x14ac:dyDescent="0.25">
      <c r="A17" s="25" t="s">
        <v>18</v>
      </c>
      <c r="B17" s="26">
        <f>SUM(B10:B15)</f>
        <v>15417</v>
      </c>
      <c r="C17" s="40">
        <f>SUM(C10:C15)</f>
        <v>100.00000000000001</v>
      </c>
      <c r="D17" s="41" t="s">
        <v>11</v>
      </c>
      <c r="E17" s="29">
        <f>SUM(E10:E15)</f>
        <v>176180527</v>
      </c>
      <c r="F17" s="40">
        <f>SUM(F10:F15)</f>
        <v>100</v>
      </c>
      <c r="G17" s="30" t="s">
        <v>11</v>
      </c>
    </row>
    <row r="18" spans="1:7" ht="15.75" x14ac:dyDescent="0.25">
      <c r="A18" s="47"/>
      <c r="B18" s="200"/>
      <c r="C18" s="23"/>
      <c r="D18" s="47"/>
      <c r="E18" s="201"/>
      <c r="F18" s="23"/>
      <c r="G18" s="47"/>
    </row>
  </sheetData>
  <mergeCells count="5">
    <mergeCell ref="A1:G1"/>
    <mergeCell ref="A2:G2"/>
    <mergeCell ref="A3:G3"/>
    <mergeCell ref="A5:G5"/>
    <mergeCell ref="A6:G6"/>
  </mergeCells>
  <pageMargins left="0.7" right="0.7" top="0.75" bottom="0.75" header="0.3" footer="0.3"/>
  <pageSetup scale="88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29F5-1E13-46B5-AAC0-16B88E53EDCB}">
  <dimension ref="A1:G23"/>
  <sheetViews>
    <sheetView showGridLines="0" zoomScaleNormal="100" workbookViewId="0">
      <selection sqref="A1:G1"/>
    </sheetView>
  </sheetViews>
  <sheetFormatPr defaultRowHeight="12.75" x14ac:dyDescent="0.2"/>
  <cols>
    <col min="1" max="1" width="32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32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32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32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32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32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32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32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32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32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32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32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32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32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32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32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32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32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32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32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32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32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32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32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32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32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32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32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32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32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32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32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32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32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32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32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32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32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32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32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32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32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32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32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32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32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32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32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32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32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32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32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32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32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32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32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32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32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32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32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32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32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32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32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1" t="s">
        <v>180</v>
      </c>
      <c r="B1" s="1"/>
      <c r="C1" s="1"/>
      <c r="D1" s="1"/>
      <c r="E1" s="1"/>
      <c r="F1" s="1"/>
      <c r="G1" s="1"/>
    </row>
    <row r="2" spans="1:7" ht="20.25" x14ac:dyDescent="0.3">
      <c r="A2" s="1" t="s">
        <v>203</v>
      </c>
      <c r="B2" s="1"/>
      <c r="C2" s="1"/>
      <c r="D2" s="1"/>
      <c r="E2" s="1"/>
      <c r="F2" s="1"/>
      <c r="G2" s="1"/>
    </row>
    <row r="3" spans="1:7" ht="20.25" x14ac:dyDescent="0.3">
      <c r="A3" s="1" t="s">
        <v>1</v>
      </c>
      <c r="B3" s="1"/>
      <c r="C3" s="1"/>
      <c r="D3" s="1"/>
      <c r="E3" s="1"/>
      <c r="F3" s="1"/>
      <c r="G3" s="1"/>
    </row>
    <row r="5" spans="1:7" ht="18" x14ac:dyDescent="0.25">
      <c r="A5" s="3" t="s">
        <v>214</v>
      </c>
      <c r="B5" s="3"/>
      <c r="C5" s="3"/>
      <c r="D5" s="3"/>
      <c r="E5" s="3"/>
      <c r="F5" s="3"/>
      <c r="G5" s="3"/>
    </row>
    <row r="6" spans="1:7" ht="18" x14ac:dyDescent="0.25">
      <c r="A6" s="3" t="s">
        <v>201</v>
      </c>
      <c r="B6" s="3"/>
      <c r="C6" s="3"/>
      <c r="D6" s="3"/>
      <c r="E6" s="3"/>
      <c r="F6" s="3"/>
      <c r="G6" s="3"/>
    </row>
    <row r="7" spans="1:7" ht="15" x14ac:dyDescent="0.2">
      <c r="A7" s="4" t="s">
        <v>4</v>
      </c>
      <c r="B7" s="4"/>
      <c r="C7" s="4"/>
      <c r="D7" s="4"/>
      <c r="E7" s="4"/>
      <c r="F7" s="4"/>
      <c r="G7" s="4"/>
    </row>
    <row r="8" spans="1:7" x14ac:dyDescent="0.2">
      <c r="A8" s="69"/>
      <c r="B8" s="69"/>
      <c r="C8" s="69"/>
      <c r="D8" s="69"/>
      <c r="E8" s="69"/>
      <c r="F8" s="69"/>
      <c r="G8" s="69"/>
    </row>
    <row r="9" spans="1:7" ht="15.75" x14ac:dyDescent="0.25">
      <c r="A9" s="67"/>
      <c r="B9" s="70" t="s">
        <v>104</v>
      </c>
      <c r="C9" s="71"/>
      <c r="D9" s="72"/>
      <c r="E9" s="70" t="s">
        <v>105</v>
      </c>
      <c r="F9" s="71"/>
      <c r="G9" s="72"/>
    </row>
    <row r="10" spans="1:7" ht="15.75" x14ac:dyDescent="0.25">
      <c r="A10" s="10" t="s">
        <v>6</v>
      </c>
      <c r="B10" s="11" t="s">
        <v>7</v>
      </c>
      <c r="C10" s="12" t="s">
        <v>9</v>
      </c>
      <c r="D10" s="73"/>
      <c r="E10" s="11" t="s">
        <v>7</v>
      </c>
      <c r="F10" s="12" t="s">
        <v>9</v>
      </c>
      <c r="G10" s="73"/>
    </row>
    <row r="11" spans="1:7" ht="28.5" customHeight="1" x14ac:dyDescent="0.25">
      <c r="A11" s="15" t="s">
        <v>183</v>
      </c>
      <c r="B11" s="16">
        <v>193</v>
      </c>
      <c r="C11" s="74">
        <v>8833516</v>
      </c>
      <c r="D11" s="75"/>
      <c r="E11" s="16">
        <v>16</v>
      </c>
      <c r="F11" s="74">
        <v>2977493</v>
      </c>
      <c r="G11" s="76"/>
    </row>
    <row r="12" spans="1:7" ht="28.5" customHeight="1" x14ac:dyDescent="0.25">
      <c r="A12" s="15" t="s">
        <v>10</v>
      </c>
      <c r="B12" s="16">
        <v>146</v>
      </c>
      <c r="C12" s="62">
        <v>14264833</v>
      </c>
      <c r="D12" s="75"/>
      <c r="E12" s="16">
        <v>21</v>
      </c>
      <c r="F12" s="62">
        <v>9296305</v>
      </c>
      <c r="G12" s="77"/>
    </row>
    <row r="13" spans="1:7" ht="28.5" customHeight="1" x14ac:dyDescent="0.25">
      <c r="A13" s="15" t="s">
        <v>14</v>
      </c>
      <c r="B13" s="16">
        <v>15</v>
      </c>
      <c r="C13" s="62">
        <v>555093</v>
      </c>
      <c r="D13" s="75"/>
      <c r="E13" s="85" t="s">
        <v>129</v>
      </c>
      <c r="F13" s="151" t="s">
        <v>129</v>
      </c>
      <c r="G13" s="76"/>
    </row>
    <row r="14" spans="1:7" ht="28.5" customHeight="1" x14ac:dyDescent="0.25">
      <c r="A14" s="15" t="s">
        <v>53</v>
      </c>
      <c r="B14" s="16">
        <v>338</v>
      </c>
      <c r="C14" s="62">
        <v>16813600</v>
      </c>
      <c r="D14" s="75"/>
      <c r="E14" s="16">
        <v>39</v>
      </c>
      <c r="F14" s="62">
        <v>6073381</v>
      </c>
      <c r="G14" s="77"/>
    </row>
    <row r="15" spans="1:7" ht="28.5" customHeight="1" x14ac:dyDescent="0.25">
      <c r="A15" s="15" t="s">
        <v>187</v>
      </c>
      <c r="B15" s="16">
        <v>184</v>
      </c>
      <c r="C15" s="62">
        <v>13398312</v>
      </c>
      <c r="D15" s="75"/>
      <c r="E15" s="16">
        <v>31</v>
      </c>
      <c r="F15" s="62">
        <v>7179063</v>
      </c>
      <c r="G15" s="77"/>
    </row>
    <row r="16" spans="1:7" ht="28.5" customHeight="1" x14ac:dyDescent="0.25">
      <c r="A16" s="15" t="s">
        <v>65</v>
      </c>
      <c r="B16" s="16">
        <v>487</v>
      </c>
      <c r="C16" s="62">
        <v>21390566</v>
      </c>
      <c r="D16" s="75"/>
      <c r="E16" s="16">
        <v>32</v>
      </c>
      <c r="F16" s="62">
        <v>5455270</v>
      </c>
      <c r="G16" s="77"/>
    </row>
    <row r="17" spans="1:7" ht="28.5" customHeight="1" x14ac:dyDescent="0.25">
      <c r="A17" s="15" t="s">
        <v>15</v>
      </c>
      <c r="B17" s="16">
        <v>48</v>
      </c>
      <c r="C17" s="62">
        <v>2042909</v>
      </c>
      <c r="D17" s="75"/>
      <c r="E17" s="85" t="s">
        <v>129</v>
      </c>
      <c r="F17" s="151" t="s">
        <v>129</v>
      </c>
      <c r="G17" s="77"/>
    </row>
    <row r="18" spans="1:7" ht="28.5" customHeight="1" x14ac:dyDescent="0.25">
      <c r="A18" s="15" t="s">
        <v>12</v>
      </c>
      <c r="B18" s="16">
        <v>99</v>
      </c>
      <c r="C18" s="62">
        <v>4468929</v>
      </c>
      <c r="D18" s="75"/>
      <c r="E18" s="85" t="s">
        <v>129</v>
      </c>
      <c r="F18" s="151" t="s">
        <v>129</v>
      </c>
      <c r="G18" s="77"/>
    </row>
    <row r="19" spans="1:7" ht="28.5" customHeight="1" x14ac:dyDescent="0.25">
      <c r="A19" s="15" t="s">
        <v>17</v>
      </c>
      <c r="B19" s="16">
        <v>32</v>
      </c>
      <c r="C19" s="62">
        <v>2001462</v>
      </c>
      <c r="D19" s="75"/>
      <c r="E19" s="85" t="s">
        <v>129</v>
      </c>
      <c r="F19" s="151" t="s">
        <v>129</v>
      </c>
      <c r="G19" s="77"/>
    </row>
    <row r="20" spans="1:7" ht="15.75" x14ac:dyDescent="0.25">
      <c r="A20" s="15"/>
      <c r="B20" s="16"/>
      <c r="C20" s="62"/>
      <c r="D20" s="202"/>
      <c r="E20" s="16"/>
      <c r="F20" s="62"/>
      <c r="G20" s="77"/>
    </row>
    <row r="21" spans="1:7" ht="15.75" x14ac:dyDescent="0.25">
      <c r="A21" s="25" t="s">
        <v>18</v>
      </c>
      <c r="B21" s="26">
        <f>SUM(B11:B20)</f>
        <v>1542</v>
      </c>
      <c r="C21" s="79">
        <f>SUM(C11:C19)</f>
        <v>83769220</v>
      </c>
      <c r="D21" s="80"/>
      <c r="E21" s="26">
        <v>154</v>
      </c>
      <c r="F21" s="79">
        <v>33588205</v>
      </c>
      <c r="G21" s="80"/>
    </row>
    <row r="23" spans="1:7" x14ac:dyDescent="0.2">
      <c r="A23" s="2" t="s">
        <v>131</v>
      </c>
    </row>
  </sheetData>
  <mergeCells count="8">
    <mergeCell ref="A6:G6"/>
    <mergeCell ref="A7:G7"/>
    <mergeCell ref="B9:D9"/>
    <mergeCell ref="E9:G9"/>
    <mergeCell ref="A1:G1"/>
    <mergeCell ref="A2:G2"/>
    <mergeCell ref="A3:G3"/>
    <mergeCell ref="A5:G5"/>
  </mergeCells>
  <pageMargins left="0.7" right="0.7" top="0.75" bottom="0.75" header="0.3" footer="0.3"/>
  <pageSetup scale="88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3E6D-9050-4061-9AE2-76B5608B0491}">
  <dimension ref="A1:O43"/>
  <sheetViews>
    <sheetView showGridLines="0" zoomScaleNormal="100" workbookViewId="0">
      <selection sqref="A1:H1"/>
    </sheetView>
  </sheetViews>
  <sheetFormatPr defaultRowHeight="12.75" x14ac:dyDescent="0.2"/>
  <cols>
    <col min="1" max="1" width="34" style="153" customWidth="1"/>
    <col min="2" max="2" width="4" style="153" customWidth="1"/>
    <col min="3" max="3" width="15.7109375" style="153" customWidth="1"/>
    <col min="4" max="4" width="16.85546875" style="153" customWidth="1"/>
    <col min="5" max="5" width="3.42578125" style="153" customWidth="1"/>
    <col min="6" max="6" width="17.140625" style="153" customWidth="1"/>
    <col min="7" max="7" width="15.42578125" style="153" customWidth="1"/>
    <col min="8" max="8" width="3.42578125" style="153" customWidth="1"/>
    <col min="9" max="9" width="11.42578125" style="153" customWidth="1"/>
    <col min="10" max="256" width="9.140625" style="153"/>
    <col min="257" max="257" width="34" style="153" customWidth="1"/>
    <col min="258" max="258" width="4" style="153" customWidth="1"/>
    <col min="259" max="259" width="15.7109375" style="153" customWidth="1"/>
    <col min="260" max="260" width="16.85546875" style="153" customWidth="1"/>
    <col min="261" max="261" width="3.42578125" style="153" customWidth="1"/>
    <col min="262" max="262" width="17.140625" style="153" customWidth="1"/>
    <col min="263" max="263" width="15.42578125" style="153" customWidth="1"/>
    <col min="264" max="264" width="3.42578125" style="153" customWidth="1"/>
    <col min="265" max="265" width="11.42578125" style="153" customWidth="1"/>
    <col min="266" max="512" width="9.140625" style="153"/>
    <col min="513" max="513" width="34" style="153" customWidth="1"/>
    <col min="514" max="514" width="4" style="153" customWidth="1"/>
    <col min="515" max="515" width="15.7109375" style="153" customWidth="1"/>
    <col min="516" max="516" width="16.85546875" style="153" customWidth="1"/>
    <col min="517" max="517" width="3.42578125" style="153" customWidth="1"/>
    <col min="518" max="518" width="17.140625" style="153" customWidth="1"/>
    <col min="519" max="519" width="15.42578125" style="153" customWidth="1"/>
    <col min="520" max="520" width="3.42578125" style="153" customWidth="1"/>
    <col min="521" max="521" width="11.42578125" style="153" customWidth="1"/>
    <col min="522" max="768" width="9.140625" style="153"/>
    <col min="769" max="769" width="34" style="153" customWidth="1"/>
    <col min="770" max="770" width="4" style="153" customWidth="1"/>
    <col min="771" max="771" width="15.7109375" style="153" customWidth="1"/>
    <col min="772" max="772" width="16.85546875" style="153" customWidth="1"/>
    <col min="773" max="773" width="3.42578125" style="153" customWidth="1"/>
    <col min="774" max="774" width="17.140625" style="153" customWidth="1"/>
    <col min="775" max="775" width="15.42578125" style="153" customWidth="1"/>
    <col min="776" max="776" width="3.42578125" style="153" customWidth="1"/>
    <col min="777" max="777" width="11.42578125" style="153" customWidth="1"/>
    <col min="778" max="1024" width="9.140625" style="153"/>
    <col min="1025" max="1025" width="34" style="153" customWidth="1"/>
    <col min="1026" max="1026" width="4" style="153" customWidth="1"/>
    <col min="1027" max="1027" width="15.7109375" style="153" customWidth="1"/>
    <col min="1028" max="1028" width="16.85546875" style="153" customWidth="1"/>
    <col min="1029" max="1029" width="3.42578125" style="153" customWidth="1"/>
    <col min="1030" max="1030" width="17.140625" style="153" customWidth="1"/>
    <col min="1031" max="1031" width="15.42578125" style="153" customWidth="1"/>
    <col min="1032" max="1032" width="3.42578125" style="153" customWidth="1"/>
    <col min="1033" max="1033" width="11.42578125" style="153" customWidth="1"/>
    <col min="1034" max="1280" width="9.140625" style="153"/>
    <col min="1281" max="1281" width="34" style="153" customWidth="1"/>
    <col min="1282" max="1282" width="4" style="153" customWidth="1"/>
    <col min="1283" max="1283" width="15.7109375" style="153" customWidth="1"/>
    <col min="1284" max="1284" width="16.85546875" style="153" customWidth="1"/>
    <col min="1285" max="1285" width="3.42578125" style="153" customWidth="1"/>
    <col min="1286" max="1286" width="17.140625" style="153" customWidth="1"/>
    <col min="1287" max="1287" width="15.42578125" style="153" customWidth="1"/>
    <col min="1288" max="1288" width="3.42578125" style="153" customWidth="1"/>
    <col min="1289" max="1289" width="11.42578125" style="153" customWidth="1"/>
    <col min="1290" max="1536" width="9.140625" style="153"/>
    <col min="1537" max="1537" width="34" style="153" customWidth="1"/>
    <col min="1538" max="1538" width="4" style="153" customWidth="1"/>
    <col min="1539" max="1539" width="15.7109375" style="153" customWidth="1"/>
    <col min="1540" max="1540" width="16.85546875" style="153" customWidth="1"/>
    <col min="1541" max="1541" width="3.42578125" style="153" customWidth="1"/>
    <col min="1542" max="1542" width="17.140625" style="153" customWidth="1"/>
    <col min="1543" max="1543" width="15.42578125" style="153" customWidth="1"/>
    <col min="1544" max="1544" width="3.42578125" style="153" customWidth="1"/>
    <col min="1545" max="1545" width="11.42578125" style="153" customWidth="1"/>
    <col min="1546" max="1792" width="9.140625" style="153"/>
    <col min="1793" max="1793" width="34" style="153" customWidth="1"/>
    <col min="1794" max="1794" width="4" style="153" customWidth="1"/>
    <col min="1795" max="1795" width="15.7109375" style="153" customWidth="1"/>
    <col min="1796" max="1796" width="16.85546875" style="153" customWidth="1"/>
    <col min="1797" max="1797" width="3.42578125" style="153" customWidth="1"/>
    <col min="1798" max="1798" width="17.140625" style="153" customWidth="1"/>
    <col min="1799" max="1799" width="15.42578125" style="153" customWidth="1"/>
    <col min="1800" max="1800" width="3.42578125" style="153" customWidth="1"/>
    <col min="1801" max="1801" width="11.42578125" style="153" customWidth="1"/>
    <col min="1802" max="2048" width="9.140625" style="153"/>
    <col min="2049" max="2049" width="34" style="153" customWidth="1"/>
    <col min="2050" max="2050" width="4" style="153" customWidth="1"/>
    <col min="2051" max="2051" width="15.7109375" style="153" customWidth="1"/>
    <col min="2052" max="2052" width="16.85546875" style="153" customWidth="1"/>
    <col min="2053" max="2053" width="3.42578125" style="153" customWidth="1"/>
    <col min="2054" max="2054" width="17.140625" style="153" customWidth="1"/>
    <col min="2055" max="2055" width="15.42578125" style="153" customWidth="1"/>
    <col min="2056" max="2056" width="3.42578125" style="153" customWidth="1"/>
    <col min="2057" max="2057" width="11.42578125" style="153" customWidth="1"/>
    <col min="2058" max="2304" width="9.140625" style="153"/>
    <col min="2305" max="2305" width="34" style="153" customWidth="1"/>
    <col min="2306" max="2306" width="4" style="153" customWidth="1"/>
    <col min="2307" max="2307" width="15.7109375" style="153" customWidth="1"/>
    <col min="2308" max="2308" width="16.85546875" style="153" customWidth="1"/>
    <col min="2309" max="2309" width="3.42578125" style="153" customWidth="1"/>
    <col min="2310" max="2310" width="17.140625" style="153" customWidth="1"/>
    <col min="2311" max="2311" width="15.42578125" style="153" customWidth="1"/>
    <col min="2312" max="2312" width="3.42578125" style="153" customWidth="1"/>
    <col min="2313" max="2313" width="11.42578125" style="153" customWidth="1"/>
    <col min="2314" max="2560" width="9.140625" style="153"/>
    <col min="2561" max="2561" width="34" style="153" customWidth="1"/>
    <col min="2562" max="2562" width="4" style="153" customWidth="1"/>
    <col min="2563" max="2563" width="15.7109375" style="153" customWidth="1"/>
    <col min="2564" max="2564" width="16.85546875" style="153" customWidth="1"/>
    <col min="2565" max="2565" width="3.42578125" style="153" customWidth="1"/>
    <col min="2566" max="2566" width="17.140625" style="153" customWidth="1"/>
    <col min="2567" max="2567" width="15.42578125" style="153" customWidth="1"/>
    <col min="2568" max="2568" width="3.42578125" style="153" customWidth="1"/>
    <col min="2569" max="2569" width="11.42578125" style="153" customWidth="1"/>
    <col min="2570" max="2816" width="9.140625" style="153"/>
    <col min="2817" max="2817" width="34" style="153" customWidth="1"/>
    <col min="2818" max="2818" width="4" style="153" customWidth="1"/>
    <col min="2819" max="2819" width="15.7109375" style="153" customWidth="1"/>
    <col min="2820" max="2820" width="16.85546875" style="153" customWidth="1"/>
    <col min="2821" max="2821" width="3.42578125" style="153" customWidth="1"/>
    <col min="2822" max="2822" width="17.140625" style="153" customWidth="1"/>
    <col min="2823" max="2823" width="15.42578125" style="153" customWidth="1"/>
    <col min="2824" max="2824" width="3.42578125" style="153" customWidth="1"/>
    <col min="2825" max="2825" width="11.42578125" style="153" customWidth="1"/>
    <col min="2826" max="3072" width="9.140625" style="153"/>
    <col min="3073" max="3073" width="34" style="153" customWidth="1"/>
    <col min="3074" max="3074" width="4" style="153" customWidth="1"/>
    <col min="3075" max="3075" width="15.7109375" style="153" customWidth="1"/>
    <col min="3076" max="3076" width="16.85546875" style="153" customWidth="1"/>
    <col min="3077" max="3077" width="3.42578125" style="153" customWidth="1"/>
    <col min="3078" max="3078" width="17.140625" style="153" customWidth="1"/>
    <col min="3079" max="3079" width="15.42578125" style="153" customWidth="1"/>
    <col min="3080" max="3080" width="3.42578125" style="153" customWidth="1"/>
    <col min="3081" max="3081" width="11.42578125" style="153" customWidth="1"/>
    <col min="3082" max="3328" width="9.140625" style="153"/>
    <col min="3329" max="3329" width="34" style="153" customWidth="1"/>
    <col min="3330" max="3330" width="4" style="153" customWidth="1"/>
    <col min="3331" max="3331" width="15.7109375" style="153" customWidth="1"/>
    <col min="3332" max="3332" width="16.85546875" style="153" customWidth="1"/>
    <col min="3333" max="3333" width="3.42578125" style="153" customWidth="1"/>
    <col min="3334" max="3334" width="17.140625" style="153" customWidth="1"/>
    <col min="3335" max="3335" width="15.42578125" style="153" customWidth="1"/>
    <col min="3336" max="3336" width="3.42578125" style="153" customWidth="1"/>
    <col min="3337" max="3337" width="11.42578125" style="153" customWidth="1"/>
    <col min="3338" max="3584" width="9.140625" style="153"/>
    <col min="3585" max="3585" width="34" style="153" customWidth="1"/>
    <col min="3586" max="3586" width="4" style="153" customWidth="1"/>
    <col min="3587" max="3587" width="15.7109375" style="153" customWidth="1"/>
    <col min="3588" max="3588" width="16.85546875" style="153" customWidth="1"/>
    <col min="3589" max="3589" width="3.42578125" style="153" customWidth="1"/>
    <col min="3590" max="3590" width="17.140625" style="153" customWidth="1"/>
    <col min="3591" max="3591" width="15.42578125" style="153" customWidth="1"/>
    <col min="3592" max="3592" width="3.42578125" style="153" customWidth="1"/>
    <col min="3593" max="3593" width="11.42578125" style="153" customWidth="1"/>
    <col min="3594" max="3840" width="9.140625" style="153"/>
    <col min="3841" max="3841" width="34" style="153" customWidth="1"/>
    <col min="3842" max="3842" width="4" style="153" customWidth="1"/>
    <col min="3843" max="3843" width="15.7109375" style="153" customWidth="1"/>
    <col min="3844" max="3844" width="16.85546875" style="153" customWidth="1"/>
    <col min="3845" max="3845" width="3.42578125" style="153" customWidth="1"/>
    <col min="3846" max="3846" width="17.140625" style="153" customWidth="1"/>
    <col min="3847" max="3847" width="15.42578125" style="153" customWidth="1"/>
    <col min="3848" max="3848" width="3.42578125" style="153" customWidth="1"/>
    <col min="3849" max="3849" width="11.42578125" style="153" customWidth="1"/>
    <col min="3850" max="4096" width="9.140625" style="153"/>
    <col min="4097" max="4097" width="34" style="153" customWidth="1"/>
    <col min="4098" max="4098" width="4" style="153" customWidth="1"/>
    <col min="4099" max="4099" width="15.7109375" style="153" customWidth="1"/>
    <col min="4100" max="4100" width="16.85546875" style="153" customWidth="1"/>
    <col min="4101" max="4101" width="3.42578125" style="153" customWidth="1"/>
    <col min="4102" max="4102" width="17.140625" style="153" customWidth="1"/>
    <col min="4103" max="4103" width="15.42578125" style="153" customWidth="1"/>
    <col min="4104" max="4104" width="3.42578125" style="153" customWidth="1"/>
    <col min="4105" max="4105" width="11.42578125" style="153" customWidth="1"/>
    <col min="4106" max="4352" width="9.140625" style="153"/>
    <col min="4353" max="4353" width="34" style="153" customWidth="1"/>
    <col min="4354" max="4354" width="4" style="153" customWidth="1"/>
    <col min="4355" max="4355" width="15.7109375" style="153" customWidth="1"/>
    <col min="4356" max="4356" width="16.85546875" style="153" customWidth="1"/>
    <col min="4357" max="4357" width="3.42578125" style="153" customWidth="1"/>
    <col min="4358" max="4358" width="17.140625" style="153" customWidth="1"/>
    <col min="4359" max="4359" width="15.42578125" style="153" customWidth="1"/>
    <col min="4360" max="4360" width="3.42578125" style="153" customWidth="1"/>
    <col min="4361" max="4361" width="11.42578125" style="153" customWidth="1"/>
    <col min="4362" max="4608" width="9.140625" style="153"/>
    <col min="4609" max="4609" width="34" style="153" customWidth="1"/>
    <col min="4610" max="4610" width="4" style="153" customWidth="1"/>
    <col min="4611" max="4611" width="15.7109375" style="153" customWidth="1"/>
    <col min="4612" max="4612" width="16.85546875" style="153" customWidth="1"/>
    <col min="4613" max="4613" width="3.42578125" style="153" customWidth="1"/>
    <col min="4614" max="4614" width="17.140625" style="153" customWidth="1"/>
    <col min="4615" max="4615" width="15.42578125" style="153" customWidth="1"/>
    <col min="4616" max="4616" width="3.42578125" style="153" customWidth="1"/>
    <col min="4617" max="4617" width="11.42578125" style="153" customWidth="1"/>
    <col min="4618" max="4864" width="9.140625" style="153"/>
    <col min="4865" max="4865" width="34" style="153" customWidth="1"/>
    <col min="4866" max="4866" width="4" style="153" customWidth="1"/>
    <col min="4867" max="4867" width="15.7109375" style="153" customWidth="1"/>
    <col min="4868" max="4868" width="16.85546875" style="153" customWidth="1"/>
    <col min="4869" max="4869" width="3.42578125" style="153" customWidth="1"/>
    <col min="4870" max="4870" width="17.140625" style="153" customWidth="1"/>
    <col min="4871" max="4871" width="15.42578125" style="153" customWidth="1"/>
    <col min="4872" max="4872" width="3.42578125" style="153" customWidth="1"/>
    <col min="4873" max="4873" width="11.42578125" style="153" customWidth="1"/>
    <col min="4874" max="5120" width="9.140625" style="153"/>
    <col min="5121" max="5121" width="34" style="153" customWidth="1"/>
    <col min="5122" max="5122" width="4" style="153" customWidth="1"/>
    <col min="5123" max="5123" width="15.7109375" style="153" customWidth="1"/>
    <col min="5124" max="5124" width="16.85546875" style="153" customWidth="1"/>
    <col min="5125" max="5125" width="3.42578125" style="153" customWidth="1"/>
    <col min="5126" max="5126" width="17.140625" style="153" customWidth="1"/>
    <col min="5127" max="5127" width="15.42578125" style="153" customWidth="1"/>
    <col min="5128" max="5128" width="3.42578125" style="153" customWidth="1"/>
    <col min="5129" max="5129" width="11.42578125" style="153" customWidth="1"/>
    <col min="5130" max="5376" width="9.140625" style="153"/>
    <col min="5377" max="5377" width="34" style="153" customWidth="1"/>
    <col min="5378" max="5378" width="4" style="153" customWidth="1"/>
    <col min="5379" max="5379" width="15.7109375" style="153" customWidth="1"/>
    <col min="5380" max="5380" width="16.85546875" style="153" customWidth="1"/>
    <col min="5381" max="5381" width="3.42578125" style="153" customWidth="1"/>
    <col min="5382" max="5382" width="17.140625" style="153" customWidth="1"/>
    <col min="5383" max="5383" width="15.42578125" style="153" customWidth="1"/>
    <col min="5384" max="5384" width="3.42578125" style="153" customWidth="1"/>
    <col min="5385" max="5385" width="11.42578125" style="153" customWidth="1"/>
    <col min="5386" max="5632" width="9.140625" style="153"/>
    <col min="5633" max="5633" width="34" style="153" customWidth="1"/>
    <col min="5634" max="5634" width="4" style="153" customWidth="1"/>
    <col min="5635" max="5635" width="15.7109375" style="153" customWidth="1"/>
    <col min="5636" max="5636" width="16.85546875" style="153" customWidth="1"/>
    <col min="5637" max="5637" width="3.42578125" style="153" customWidth="1"/>
    <col min="5638" max="5638" width="17.140625" style="153" customWidth="1"/>
    <col min="5639" max="5639" width="15.42578125" style="153" customWidth="1"/>
    <col min="5640" max="5640" width="3.42578125" style="153" customWidth="1"/>
    <col min="5641" max="5641" width="11.42578125" style="153" customWidth="1"/>
    <col min="5642" max="5888" width="9.140625" style="153"/>
    <col min="5889" max="5889" width="34" style="153" customWidth="1"/>
    <col min="5890" max="5890" width="4" style="153" customWidth="1"/>
    <col min="5891" max="5891" width="15.7109375" style="153" customWidth="1"/>
    <col min="5892" max="5892" width="16.85546875" style="153" customWidth="1"/>
    <col min="5893" max="5893" width="3.42578125" style="153" customWidth="1"/>
    <col min="5894" max="5894" width="17.140625" style="153" customWidth="1"/>
    <col min="5895" max="5895" width="15.42578125" style="153" customWidth="1"/>
    <col min="5896" max="5896" width="3.42578125" style="153" customWidth="1"/>
    <col min="5897" max="5897" width="11.42578125" style="153" customWidth="1"/>
    <col min="5898" max="6144" width="9.140625" style="153"/>
    <col min="6145" max="6145" width="34" style="153" customWidth="1"/>
    <col min="6146" max="6146" width="4" style="153" customWidth="1"/>
    <col min="6147" max="6147" width="15.7109375" style="153" customWidth="1"/>
    <col min="6148" max="6148" width="16.85546875" style="153" customWidth="1"/>
    <col min="6149" max="6149" width="3.42578125" style="153" customWidth="1"/>
    <col min="6150" max="6150" width="17.140625" style="153" customWidth="1"/>
    <col min="6151" max="6151" width="15.42578125" style="153" customWidth="1"/>
    <col min="6152" max="6152" width="3.42578125" style="153" customWidth="1"/>
    <col min="6153" max="6153" width="11.42578125" style="153" customWidth="1"/>
    <col min="6154" max="6400" width="9.140625" style="153"/>
    <col min="6401" max="6401" width="34" style="153" customWidth="1"/>
    <col min="6402" max="6402" width="4" style="153" customWidth="1"/>
    <col min="6403" max="6403" width="15.7109375" style="153" customWidth="1"/>
    <col min="6404" max="6404" width="16.85546875" style="153" customWidth="1"/>
    <col min="6405" max="6405" width="3.42578125" style="153" customWidth="1"/>
    <col min="6406" max="6406" width="17.140625" style="153" customWidth="1"/>
    <col min="6407" max="6407" width="15.42578125" style="153" customWidth="1"/>
    <col min="6408" max="6408" width="3.42578125" style="153" customWidth="1"/>
    <col min="6409" max="6409" width="11.42578125" style="153" customWidth="1"/>
    <col min="6410" max="6656" width="9.140625" style="153"/>
    <col min="6657" max="6657" width="34" style="153" customWidth="1"/>
    <col min="6658" max="6658" width="4" style="153" customWidth="1"/>
    <col min="6659" max="6659" width="15.7109375" style="153" customWidth="1"/>
    <col min="6660" max="6660" width="16.85546875" style="153" customWidth="1"/>
    <col min="6661" max="6661" width="3.42578125" style="153" customWidth="1"/>
    <col min="6662" max="6662" width="17.140625" style="153" customWidth="1"/>
    <col min="6663" max="6663" width="15.42578125" style="153" customWidth="1"/>
    <col min="6664" max="6664" width="3.42578125" style="153" customWidth="1"/>
    <col min="6665" max="6665" width="11.42578125" style="153" customWidth="1"/>
    <col min="6666" max="6912" width="9.140625" style="153"/>
    <col min="6913" max="6913" width="34" style="153" customWidth="1"/>
    <col min="6914" max="6914" width="4" style="153" customWidth="1"/>
    <col min="6915" max="6915" width="15.7109375" style="153" customWidth="1"/>
    <col min="6916" max="6916" width="16.85546875" style="153" customWidth="1"/>
    <col min="6917" max="6917" width="3.42578125" style="153" customWidth="1"/>
    <col min="6918" max="6918" width="17.140625" style="153" customWidth="1"/>
    <col min="6919" max="6919" width="15.42578125" style="153" customWidth="1"/>
    <col min="6920" max="6920" width="3.42578125" style="153" customWidth="1"/>
    <col min="6921" max="6921" width="11.42578125" style="153" customWidth="1"/>
    <col min="6922" max="7168" width="9.140625" style="153"/>
    <col min="7169" max="7169" width="34" style="153" customWidth="1"/>
    <col min="7170" max="7170" width="4" style="153" customWidth="1"/>
    <col min="7171" max="7171" width="15.7109375" style="153" customWidth="1"/>
    <col min="7172" max="7172" width="16.85546875" style="153" customWidth="1"/>
    <col min="7173" max="7173" width="3.42578125" style="153" customWidth="1"/>
    <col min="7174" max="7174" width="17.140625" style="153" customWidth="1"/>
    <col min="7175" max="7175" width="15.42578125" style="153" customWidth="1"/>
    <col min="7176" max="7176" width="3.42578125" style="153" customWidth="1"/>
    <col min="7177" max="7177" width="11.42578125" style="153" customWidth="1"/>
    <col min="7178" max="7424" width="9.140625" style="153"/>
    <col min="7425" max="7425" width="34" style="153" customWidth="1"/>
    <col min="7426" max="7426" width="4" style="153" customWidth="1"/>
    <col min="7427" max="7427" width="15.7109375" style="153" customWidth="1"/>
    <col min="7428" max="7428" width="16.85546875" style="153" customWidth="1"/>
    <col min="7429" max="7429" width="3.42578125" style="153" customWidth="1"/>
    <col min="7430" max="7430" width="17.140625" style="153" customWidth="1"/>
    <col min="7431" max="7431" width="15.42578125" style="153" customWidth="1"/>
    <col min="7432" max="7432" width="3.42578125" style="153" customWidth="1"/>
    <col min="7433" max="7433" width="11.42578125" style="153" customWidth="1"/>
    <col min="7434" max="7680" width="9.140625" style="153"/>
    <col min="7681" max="7681" width="34" style="153" customWidth="1"/>
    <col min="7682" max="7682" width="4" style="153" customWidth="1"/>
    <col min="7683" max="7683" width="15.7109375" style="153" customWidth="1"/>
    <col min="7684" max="7684" width="16.85546875" style="153" customWidth="1"/>
    <col min="7685" max="7685" width="3.42578125" style="153" customWidth="1"/>
    <col min="7686" max="7686" width="17.140625" style="153" customWidth="1"/>
    <col min="7687" max="7687" width="15.42578125" style="153" customWidth="1"/>
    <col min="7688" max="7688" width="3.42578125" style="153" customWidth="1"/>
    <col min="7689" max="7689" width="11.42578125" style="153" customWidth="1"/>
    <col min="7690" max="7936" width="9.140625" style="153"/>
    <col min="7937" max="7937" width="34" style="153" customWidth="1"/>
    <col min="7938" max="7938" width="4" style="153" customWidth="1"/>
    <col min="7939" max="7939" width="15.7109375" style="153" customWidth="1"/>
    <col min="7940" max="7940" width="16.85546875" style="153" customWidth="1"/>
    <col min="7941" max="7941" width="3.42578125" style="153" customWidth="1"/>
    <col min="7942" max="7942" width="17.140625" style="153" customWidth="1"/>
    <col min="7943" max="7943" width="15.42578125" style="153" customWidth="1"/>
    <col min="7944" max="7944" width="3.42578125" style="153" customWidth="1"/>
    <col min="7945" max="7945" width="11.42578125" style="153" customWidth="1"/>
    <col min="7946" max="8192" width="9.140625" style="153"/>
    <col min="8193" max="8193" width="34" style="153" customWidth="1"/>
    <col min="8194" max="8194" width="4" style="153" customWidth="1"/>
    <col min="8195" max="8195" width="15.7109375" style="153" customWidth="1"/>
    <col min="8196" max="8196" width="16.85546875" style="153" customWidth="1"/>
    <col min="8197" max="8197" width="3.42578125" style="153" customWidth="1"/>
    <col min="8198" max="8198" width="17.140625" style="153" customWidth="1"/>
    <col min="8199" max="8199" width="15.42578125" style="153" customWidth="1"/>
    <col min="8200" max="8200" width="3.42578125" style="153" customWidth="1"/>
    <col min="8201" max="8201" width="11.42578125" style="153" customWidth="1"/>
    <col min="8202" max="8448" width="9.140625" style="153"/>
    <col min="8449" max="8449" width="34" style="153" customWidth="1"/>
    <col min="8450" max="8450" width="4" style="153" customWidth="1"/>
    <col min="8451" max="8451" width="15.7109375" style="153" customWidth="1"/>
    <col min="8452" max="8452" width="16.85546875" style="153" customWidth="1"/>
    <col min="8453" max="8453" width="3.42578125" style="153" customWidth="1"/>
    <col min="8454" max="8454" width="17.140625" style="153" customWidth="1"/>
    <col min="8455" max="8455" width="15.42578125" style="153" customWidth="1"/>
    <col min="8456" max="8456" width="3.42578125" style="153" customWidth="1"/>
    <col min="8457" max="8457" width="11.42578125" style="153" customWidth="1"/>
    <col min="8458" max="8704" width="9.140625" style="153"/>
    <col min="8705" max="8705" width="34" style="153" customWidth="1"/>
    <col min="8706" max="8706" width="4" style="153" customWidth="1"/>
    <col min="8707" max="8707" width="15.7109375" style="153" customWidth="1"/>
    <col min="8708" max="8708" width="16.85546875" style="153" customWidth="1"/>
    <col min="8709" max="8709" width="3.42578125" style="153" customWidth="1"/>
    <col min="8710" max="8710" width="17.140625" style="153" customWidth="1"/>
    <col min="8711" max="8711" width="15.42578125" style="153" customWidth="1"/>
    <col min="8712" max="8712" width="3.42578125" style="153" customWidth="1"/>
    <col min="8713" max="8713" width="11.42578125" style="153" customWidth="1"/>
    <col min="8714" max="8960" width="9.140625" style="153"/>
    <col min="8961" max="8961" width="34" style="153" customWidth="1"/>
    <col min="8962" max="8962" width="4" style="153" customWidth="1"/>
    <col min="8963" max="8963" width="15.7109375" style="153" customWidth="1"/>
    <col min="8964" max="8964" width="16.85546875" style="153" customWidth="1"/>
    <col min="8965" max="8965" width="3.42578125" style="153" customWidth="1"/>
    <col min="8966" max="8966" width="17.140625" style="153" customWidth="1"/>
    <col min="8967" max="8967" width="15.42578125" style="153" customWidth="1"/>
    <col min="8968" max="8968" width="3.42578125" style="153" customWidth="1"/>
    <col min="8969" max="8969" width="11.42578125" style="153" customWidth="1"/>
    <col min="8970" max="9216" width="9.140625" style="153"/>
    <col min="9217" max="9217" width="34" style="153" customWidth="1"/>
    <col min="9218" max="9218" width="4" style="153" customWidth="1"/>
    <col min="9219" max="9219" width="15.7109375" style="153" customWidth="1"/>
    <col min="9220" max="9220" width="16.85546875" style="153" customWidth="1"/>
    <col min="9221" max="9221" width="3.42578125" style="153" customWidth="1"/>
    <col min="9222" max="9222" width="17.140625" style="153" customWidth="1"/>
    <col min="9223" max="9223" width="15.42578125" style="153" customWidth="1"/>
    <col min="9224" max="9224" width="3.42578125" style="153" customWidth="1"/>
    <col min="9225" max="9225" width="11.42578125" style="153" customWidth="1"/>
    <col min="9226" max="9472" width="9.140625" style="153"/>
    <col min="9473" max="9473" width="34" style="153" customWidth="1"/>
    <col min="9474" max="9474" width="4" style="153" customWidth="1"/>
    <col min="9475" max="9475" width="15.7109375" style="153" customWidth="1"/>
    <col min="9476" max="9476" width="16.85546875" style="153" customWidth="1"/>
    <col min="9477" max="9477" width="3.42578125" style="153" customWidth="1"/>
    <col min="9478" max="9478" width="17.140625" style="153" customWidth="1"/>
    <col min="9479" max="9479" width="15.42578125" style="153" customWidth="1"/>
    <col min="9480" max="9480" width="3.42578125" style="153" customWidth="1"/>
    <col min="9481" max="9481" width="11.42578125" style="153" customWidth="1"/>
    <col min="9482" max="9728" width="9.140625" style="153"/>
    <col min="9729" max="9729" width="34" style="153" customWidth="1"/>
    <col min="9730" max="9730" width="4" style="153" customWidth="1"/>
    <col min="9731" max="9731" width="15.7109375" style="153" customWidth="1"/>
    <col min="9732" max="9732" width="16.85546875" style="153" customWidth="1"/>
    <col min="9733" max="9733" width="3.42578125" style="153" customWidth="1"/>
    <col min="9734" max="9734" width="17.140625" style="153" customWidth="1"/>
    <col min="9735" max="9735" width="15.42578125" style="153" customWidth="1"/>
    <col min="9736" max="9736" width="3.42578125" style="153" customWidth="1"/>
    <col min="9737" max="9737" width="11.42578125" style="153" customWidth="1"/>
    <col min="9738" max="9984" width="9.140625" style="153"/>
    <col min="9985" max="9985" width="34" style="153" customWidth="1"/>
    <col min="9986" max="9986" width="4" style="153" customWidth="1"/>
    <col min="9987" max="9987" width="15.7109375" style="153" customWidth="1"/>
    <col min="9988" max="9988" width="16.85546875" style="153" customWidth="1"/>
    <col min="9989" max="9989" width="3.42578125" style="153" customWidth="1"/>
    <col min="9990" max="9990" width="17.140625" style="153" customWidth="1"/>
    <col min="9991" max="9991" width="15.42578125" style="153" customWidth="1"/>
    <col min="9992" max="9992" width="3.42578125" style="153" customWidth="1"/>
    <col min="9993" max="9993" width="11.42578125" style="153" customWidth="1"/>
    <col min="9994" max="10240" width="9.140625" style="153"/>
    <col min="10241" max="10241" width="34" style="153" customWidth="1"/>
    <col min="10242" max="10242" width="4" style="153" customWidth="1"/>
    <col min="10243" max="10243" width="15.7109375" style="153" customWidth="1"/>
    <col min="10244" max="10244" width="16.85546875" style="153" customWidth="1"/>
    <col min="10245" max="10245" width="3.42578125" style="153" customWidth="1"/>
    <col min="10246" max="10246" width="17.140625" style="153" customWidth="1"/>
    <col min="10247" max="10247" width="15.42578125" style="153" customWidth="1"/>
    <col min="10248" max="10248" width="3.42578125" style="153" customWidth="1"/>
    <col min="10249" max="10249" width="11.42578125" style="153" customWidth="1"/>
    <col min="10250" max="10496" width="9.140625" style="153"/>
    <col min="10497" max="10497" width="34" style="153" customWidth="1"/>
    <col min="10498" max="10498" width="4" style="153" customWidth="1"/>
    <col min="10499" max="10499" width="15.7109375" style="153" customWidth="1"/>
    <col min="10500" max="10500" width="16.85546875" style="153" customWidth="1"/>
    <col min="10501" max="10501" width="3.42578125" style="153" customWidth="1"/>
    <col min="10502" max="10502" width="17.140625" style="153" customWidth="1"/>
    <col min="10503" max="10503" width="15.42578125" style="153" customWidth="1"/>
    <col min="10504" max="10504" width="3.42578125" style="153" customWidth="1"/>
    <col min="10505" max="10505" width="11.42578125" style="153" customWidth="1"/>
    <col min="10506" max="10752" width="9.140625" style="153"/>
    <col min="10753" max="10753" width="34" style="153" customWidth="1"/>
    <col min="10754" max="10754" width="4" style="153" customWidth="1"/>
    <col min="10755" max="10755" width="15.7109375" style="153" customWidth="1"/>
    <col min="10756" max="10756" width="16.85546875" style="153" customWidth="1"/>
    <col min="10757" max="10757" width="3.42578125" style="153" customWidth="1"/>
    <col min="10758" max="10758" width="17.140625" style="153" customWidth="1"/>
    <col min="10759" max="10759" width="15.42578125" style="153" customWidth="1"/>
    <col min="10760" max="10760" width="3.42578125" style="153" customWidth="1"/>
    <col min="10761" max="10761" width="11.42578125" style="153" customWidth="1"/>
    <col min="10762" max="11008" width="9.140625" style="153"/>
    <col min="11009" max="11009" width="34" style="153" customWidth="1"/>
    <col min="11010" max="11010" width="4" style="153" customWidth="1"/>
    <col min="11011" max="11011" width="15.7109375" style="153" customWidth="1"/>
    <col min="11012" max="11012" width="16.85546875" style="153" customWidth="1"/>
    <col min="11013" max="11013" width="3.42578125" style="153" customWidth="1"/>
    <col min="11014" max="11014" width="17.140625" style="153" customWidth="1"/>
    <col min="11015" max="11015" width="15.42578125" style="153" customWidth="1"/>
    <col min="11016" max="11016" width="3.42578125" style="153" customWidth="1"/>
    <col min="11017" max="11017" width="11.42578125" style="153" customWidth="1"/>
    <col min="11018" max="11264" width="9.140625" style="153"/>
    <col min="11265" max="11265" width="34" style="153" customWidth="1"/>
    <col min="11266" max="11266" width="4" style="153" customWidth="1"/>
    <col min="11267" max="11267" width="15.7109375" style="153" customWidth="1"/>
    <col min="11268" max="11268" width="16.85546875" style="153" customWidth="1"/>
    <col min="11269" max="11269" width="3.42578125" style="153" customWidth="1"/>
    <col min="11270" max="11270" width="17.140625" style="153" customWidth="1"/>
    <col min="11271" max="11271" width="15.42578125" style="153" customWidth="1"/>
    <col min="11272" max="11272" width="3.42578125" style="153" customWidth="1"/>
    <col min="11273" max="11273" width="11.42578125" style="153" customWidth="1"/>
    <col min="11274" max="11520" width="9.140625" style="153"/>
    <col min="11521" max="11521" width="34" style="153" customWidth="1"/>
    <col min="11522" max="11522" width="4" style="153" customWidth="1"/>
    <col min="11523" max="11523" width="15.7109375" style="153" customWidth="1"/>
    <col min="11524" max="11524" width="16.85546875" style="153" customWidth="1"/>
    <col min="11525" max="11525" width="3.42578125" style="153" customWidth="1"/>
    <col min="11526" max="11526" width="17.140625" style="153" customWidth="1"/>
    <col min="11527" max="11527" width="15.42578125" style="153" customWidth="1"/>
    <col min="11528" max="11528" width="3.42578125" style="153" customWidth="1"/>
    <col min="11529" max="11529" width="11.42578125" style="153" customWidth="1"/>
    <col min="11530" max="11776" width="9.140625" style="153"/>
    <col min="11777" max="11777" width="34" style="153" customWidth="1"/>
    <col min="11778" max="11778" width="4" style="153" customWidth="1"/>
    <col min="11779" max="11779" width="15.7109375" style="153" customWidth="1"/>
    <col min="11780" max="11780" width="16.85546875" style="153" customWidth="1"/>
    <col min="11781" max="11781" width="3.42578125" style="153" customWidth="1"/>
    <col min="11782" max="11782" width="17.140625" style="153" customWidth="1"/>
    <col min="11783" max="11783" width="15.42578125" style="153" customWidth="1"/>
    <col min="11784" max="11784" width="3.42578125" style="153" customWidth="1"/>
    <col min="11785" max="11785" width="11.42578125" style="153" customWidth="1"/>
    <col min="11786" max="12032" width="9.140625" style="153"/>
    <col min="12033" max="12033" width="34" style="153" customWidth="1"/>
    <col min="12034" max="12034" width="4" style="153" customWidth="1"/>
    <col min="12035" max="12035" width="15.7109375" style="153" customWidth="1"/>
    <col min="12036" max="12036" width="16.85546875" style="153" customWidth="1"/>
    <col min="12037" max="12037" width="3.42578125" style="153" customWidth="1"/>
    <col min="12038" max="12038" width="17.140625" style="153" customWidth="1"/>
    <col min="12039" max="12039" width="15.42578125" style="153" customWidth="1"/>
    <col min="12040" max="12040" width="3.42578125" style="153" customWidth="1"/>
    <col min="12041" max="12041" width="11.42578125" style="153" customWidth="1"/>
    <col min="12042" max="12288" width="9.140625" style="153"/>
    <col min="12289" max="12289" width="34" style="153" customWidth="1"/>
    <col min="12290" max="12290" width="4" style="153" customWidth="1"/>
    <col min="12291" max="12291" width="15.7109375" style="153" customWidth="1"/>
    <col min="12292" max="12292" width="16.85546875" style="153" customWidth="1"/>
    <col min="12293" max="12293" width="3.42578125" style="153" customWidth="1"/>
    <col min="12294" max="12294" width="17.140625" style="153" customWidth="1"/>
    <col min="12295" max="12295" width="15.42578125" style="153" customWidth="1"/>
    <col min="12296" max="12296" width="3.42578125" style="153" customWidth="1"/>
    <col min="12297" max="12297" width="11.42578125" style="153" customWidth="1"/>
    <col min="12298" max="12544" width="9.140625" style="153"/>
    <col min="12545" max="12545" width="34" style="153" customWidth="1"/>
    <col min="12546" max="12546" width="4" style="153" customWidth="1"/>
    <col min="12547" max="12547" width="15.7109375" style="153" customWidth="1"/>
    <col min="12548" max="12548" width="16.85546875" style="153" customWidth="1"/>
    <col min="12549" max="12549" width="3.42578125" style="153" customWidth="1"/>
    <col min="12550" max="12550" width="17.140625" style="153" customWidth="1"/>
    <col min="12551" max="12551" width="15.42578125" style="153" customWidth="1"/>
    <col min="12552" max="12552" width="3.42578125" style="153" customWidth="1"/>
    <col min="12553" max="12553" width="11.42578125" style="153" customWidth="1"/>
    <col min="12554" max="12800" width="9.140625" style="153"/>
    <col min="12801" max="12801" width="34" style="153" customWidth="1"/>
    <col min="12802" max="12802" width="4" style="153" customWidth="1"/>
    <col min="12803" max="12803" width="15.7109375" style="153" customWidth="1"/>
    <col min="12804" max="12804" width="16.85546875" style="153" customWidth="1"/>
    <col min="12805" max="12805" width="3.42578125" style="153" customWidth="1"/>
    <col min="12806" max="12806" width="17.140625" style="153" customWidth="1"/>
    <col min="12807" max="12807" width="15.42578125" style="153" customWidth="1"/>
    <col min="12808" max="12808" width="3.42578125" style="153" customWidth="1"/>
    <col min="12809" max="12809" width="11.42578125" style="153" customWidth="1"/>
    <col min="12810" max="13056" width="9.140625" style="153"/>
    <col min="13057" max="13057" width="34" style="153" customWidth="1"/>
    <col min="13058" max="13058" width="4" style="153" customWidth="1"/>
    <col min="13059" max="13059" width="15.7109375" style="153" customWidth="1"/>
    <col min="13060" max="13060" width="16.85546875" style="153" customWidth="1"/>
    <col min="13061" max="13061" width="3.42578125" style="153" customWidth="1"/>
    <col min="13062" max="13062" width="17.140625" style="153" customWidth="1"/>
    <col min="13063" max="13063" width="15.42578125" style="153" customWidth="1"/>
    <col min="13064" max="13064" width="3.42578125" style="153" customWidth="1"/>
    <col min="13065" max="13065" width="11.42578125" style="153" customWidth="1"/>
    <col min="13066" max="13312" width="9.140625" style="153"/>
    <col min="13313" max="13313" width="34" style="153" customWidth="1"/>
    <col min="13314" max="13314" width="4" style="153" customWidth="1"/>
    <col min="13315" max="13315" width="15.7109375" style="153" customWidth="1"/>
    <col min="13316" max="13316" width="16.85546875" style="153" customWidth="1"/>
    <col min="13317" max="13317" width="3.42578125" style="153" customWidth="1"/>
    <col min="13318" max="13318" width="17.140625" style="153" customWidth="1"/>
    <col min="13319" max="13319" width="15.42578125" style="153" customWidth="1"/>
    <col min="13320" max="13320" width="3.42578125" style="153" customWidth="1"/>
    <col min="13321" max="13321" width="11.42578125" style="153" customWidth="1"/>
    <col min="13322" max="13568" width="9.140625" style="153"/>
    <col min="13569" max="13569" width="34" style="153" customWidth="1"/>
    <col min="13570" max="13570" width="4" style="153" customWidth="1"/>
    <col min="13571" max="13571" width="15.7109375" style="153" customWidth="1"/>
    <col min="13572" max="13572" width="16.85546875" style="153" customWidth="1"/>
    <col min="13573" max="13573" width="3.42578125" style="153" customWidth="1"/>
    <col min="13574" max="13574" width="17.140625" style="153" customWidth="1"/>
    <col min="13575" max="13575" width="15.42578125" style="153" customWidth="1"/>
    <col min="13576" max="13576" width="3.42578125" style="153" customWidth="1"/>
    <col min="13577" max="13577" width="11.42578125" style="153" customWidth="1"/>
    <col min="13578" max="13824" width="9.140625" style="153"/>
    <col min="13825" max="13825" width="34" style="153" customWidth="1"/>
    <col min="13826" max="13826" width="4" style="153" customWidth="1"/>
    <col min="13827" max="13827" width="15.7109375" style="153" customWidth="1"/>
    <col min="13828" max="13828" width="16.85546875" style="153" customWidth="1"/>
    <col min="13829" max="13829" width="3.42578125" style="153" customWidth="1"/>
    <col min="13830" max="13830" width="17.140625" style="153" customWidth="1"/>
    <col min="13831" max="13831" width="15.42578125" style="153" customWidth="1"/>
    <col min="13832" max="13832" width="3.42578125" style="153" customWidth="1"/>
    <col min="13833" max="13833" width="11.42578125" style="153" customWidth="1"/>
    <col min="13834" max="14080" width="9.140625" style="153"/>
    <col min="14081" max="14081" width="34" style="153" customWidth="1"/>
    <col min="14082" max="14082" width="4" style="153" customWidth="1"/>
    <col min="14083" max="14083" width="15.7109375" style="153" customWidth="1"/>
    <col min="14084" max="14084" width="16.85546875" style="153" customWidth="1"/>
    <col min="14085" max="14085" width="3.42578125" style="153" customWidth="1"/>
    <col min="14086" max="14086" width="17.140625" style="153" customWidth="1"/>
    <col min="14087" max="14087" width="15.42578125" style="153" customWidth="1"/>
    <col min="14088" max="14088" width="3.42578125" style="153" customWidth="1"/>
    <col min="14089" max="14089" width="11.42578125" style="153" customWidth="1"/>
    <col min="14090" max="14336" width="9.140625" style="153"/>
    <col min="14337" max="14337" width="34" style="153" customWidth="1"/>
    <col min="14338" max="14338" width="4" style="153" customWidth="1"/>
    <col min="14339" max="14339" width="15.7109375" style="153" customWidth="1"/>
    <col min="14340" max="14340" width="16.85546875" style="153" customWidth="1"/>
    <col min="14341" max="14341" width="3.42578125" style="153" customWidth="1"/>
    <col min="14342" max="14342" width="17.140625" style="153" customWidth="1"/>
    <col min="14343" max="14343" width="15.42578125" style="153" customWidth="1"/>
    <col min="14344" max="14344" width="3.42578125" style="153" customWidth="1"/>
    <col min="14345" max="14345" width="11.42578125" style="153" customWidth="1"/>
    <col min="14346" max="14592" width="9.140625" style="153"/>
    <col min="14593" max="14593" width="34" style="153" customWidth="1"/>
    <col min="14594" max="14594" width="4" style="153" customWidth="1"/>
    <col min="14595" max="14595" width="15.7109375" style="153" customWidth="1"/>
    <col min="14596" max="14596" width="16.85546875" style="153" customWidth="1"/>
    <col min="14597" max="14597" width="3.42578125" style="153" customWidth="1"/>
    <col min="14598" max="14598" width="17.140625" style="153" customWidth="1"/>
    <col min="14599" max="14599" width="15.42578125" style="153" customWidth="1"/>
    <col min="14600" max="14600" width="3.42578125" style="153" customWidth="1"/>
    <col min="14601" max="14601" width="11.42578125" style="153" customWidth="1"/>
    <col min="14602" max="14848" width="9.140625" style="153"/>
    <col min="14849" max="14849" width="34" style="153" customWidth="1"/>
    <col min="14850" max="14850" width="4" style="153" customWidth="1"/>
    <col min="14851" max="14851" width="15.7109375" style="153" customWidth="1"/>
    <col min="14852" max="14852" width="16.85546875" style="153" customWidth="1"/>
    <col min="14853" max="14853" width="3.42578125" style="153" customWidth="1"/>
    <col min="14854" max="14854" width="17.140625" style="153" customWidth="1"/>
    <col min="14855" max="14855" width="15.42578125" style="153" customWidth="1"/>
    <col min="14856" max="14856" width="3.42578125" style="153" customWidth="1"/>
    <col min="14857" max="14857" width="11.42578125" style="153" customWidth="1"/>
    <col min="14858" max="15104" width="9.140625" style="153"/>
    <col min="15105" max="15105" width="34" style="153" customWidth="1"/>
    <col min="15106" max="15106" width="4" style="153" customWidth="1"/>
    <col min="15107" max="15107" width="15.7109375" style="153" customWidth="1"/>
    <col min="15108" max="15108" width="16.85546875" style="153" customWidth="1"/>
    <col min="15109" max="15109" width="3.42578125" style="153" customWidth="1"/>
    <col min="15110" max="15110" width="17.140625" style="153" customWidth="1"/>
    <col min="15111" max="15111" width="15.42578125" style="153" customWidth="1"/>
    <col min="15112" max="15112" width="3.42578125" style="153" customWidth="1"/>
    <col min="15113" max="15113" width="11.42578125" style="153" customWidth="1"/>
    <col min="15114" max="15360" width="9.140625" style="153"/>
    <col min="15361" max="15361" width="34" style="153" customWidth="1"/>
    <col min="15362" max="15362" width="4" style="153" customWidth="1"/>
    <col min="15363" max="15363" width="15.7109375" style="153" customWidth="1"/>
    <col min="15364" max="15364" width="16.85546875" style="153" customWidth="1"/>
    <col min="15365" max="15365" width="3.42578125" style="153" customWidth="1"/>
    <col min="15366" max="15366" width="17.140625" style="153" customWidth="1"/>
    <col min="15367" max="15367" width="15.42578125" style="153" customWidth="1"/>
    <col min="15368" max="15368" width="3.42578125" style="153" customWidth="1"/>
    <col min="15369" max="15369" width="11.42578125" style="153" customWidth="1"/>
    <col min="15370" max="15616" width="9.140625" style="153"/>
    <col min="15617" max="15617" width="34" style="153" customWidth="1"/>
    <col min="15618" max="15618" width="4" style="153" customWidth="1"/>
    <col min="15619" max="15619" width="15.7109375" style="153" customWidth="1"/>
    <col min="15620" max="15620" width="16.85546875" style="153" customWidth="1"/>
    <col min="15621" max="15621" width="3.42578125" style="153" customWidth="1"/>
    <col min="15622" max="15622" width="17.140625" style="153" customWidth="1"/>
    <col min="15623" max="15623" width="15.42578125" style="153" customWidth="1"/>
    <col min="15624" max="15624" width="3.42578125" style="153" customWidth="1"/>
    <col min="15625" max="15625" width="11.42578125" style="153" customWidth="1"/>
    <col min="15626" max="15872" width="9.140625" style="153"/>
    <col min="15873" max="15873" width="34" style="153" customWidth="1"/>
    <col min="15874" max="15874" width="4" style="153" customWidth="1"/>
    <col min="15875" max="15875" width="15.7109375" style="153" customWidth="1"/>
    <col min="15876" max="15876" width="16.85546875" style="153" customWidth="1"/>
    <col min="15877" max="15877" width="3.42578125" style="153" customWidth="1"/>
    <col min="15878" max="15878" width="17.140625" style="153" customWidth="1"/>
    <col min="15879" max="15879" width="15.42578125" style="153" customWidth="1"/>
    <col min="15880" max="15880" width="3.42578125" style="153" customWidth="1"/>
    <col min="15881" max="15881" width="11.42578125" style="153" customWidth="1"/>
    <col min="15882" max="16128" width="9.140625" style="153"/>
    <col min="16129" max="16129" width="34" style="153" customWidth="1"/>
    <col min="16130" max="16130" width="4" style="153" customWidth="1"/>
    <col min="16131" max="16131" width="15.7109375" style="153" customWidth="1"/>
    <col min="16132" max="16132" width="16.85546875" style="153" customWidth="1"/>
    <col min="16133" max="16133" width="3.42578125" style="153" customWidth="1"/>
    <col min="16134" max="16134" width="17.140625" style="153" customWidth="1"/>
    <col min="16135" max="16135" width="15.42578125" style="153" customWidth="1"/>
    <col min="16136" max="16136" width="3.42578125" style="153" customWidth="1"/>
    <col min="16137" max="16137" width="11.42578125" style="153" customWidth="1"/>
    <col min="16138" max="16384" width="9.140625" style="153"/>
  </cols>
  <sheetData>
    <row r="1" spans="1:15" ht="20.25" x14ac:dyDescent="0.3">
      <c r="A1" s="152" t="s">
        <v>180</v>
      </c>
      <c r="B1" s="152"/>
      <c r="C1" s="152"/>
      <c r="D1" s="152"/>
      <c r="E1" s="152"/>
      <c r="F1" s="152"/>
      <c r="G1" s="152"/>
      <c r="H1" s="152"/>
      <c r="I1" s="154"/>
    </row>
    <row r="2" spans="1:15" ht="20.25" x14ac:dyDescent="0.3">
      <c r="A2" s="152" t="s">
        <v>203</v>
      </c>
      <c r="B2" s="152"/>
      <c r="C2" s="152"/>
      <c r="D2" s="152"/>
      <c r="E2" s="152"/>
      <c r="F2" s="152"/>
      <c r="G2" s="152"/>
      <c r="H2" s="152"/>
      <c r="I2" s="154"/>
    </row>
    <row r="3" spans="1:15" ht="20.25" x14ac:dyDescent="0.3">
      <c r="A3" s="152" t="s">
        <v>1</v>
      </c>
      <c r="B3" s="152"/>
      <c r="C3" s="152"/>
      <c r="D3" s="152"/>
      <c r="E3" s="152"/>
      <c r="F3" s="152"/>
      <c r="G3" s="152"/>
      <c r="H3" s="152"/>
      <c r="I3" s="154"/>
    </row>
    <row r="4" spans="1:15" ht="20.25" x14ac:dyDescent="0.3">
      <c r="A4" s="154"/>
      <c r="B4" s="154"/>
      <c r="C4" s="154"/>
      <c r="D4" s="154"/>
      <c r="E4" s="154"/>
      <c r="F4" s="154"/>
      <c r="G4" s="154"/>
      <c r="H4" s="154"/>
      <c r="I4" s="154"/>
    </row>
    <row r="5" spans="1:15" ht="18" x14ac:dyDescent="0.25">
      <c r="A5" s="155" t="s">
        <v>215</v>
      </c>
      <c r="B5" s="155"/>
      <c r="C5" s="155"/>
      <c r="D5" s="155"/>
      <c r="E5" s="155"/>
      <c r="F5" s="155"/>
      <c r="G5" s="155"/>
      <c r="H5" s="155"/>
    </row>
    <row r="6" spans="1:15" ht="18" x14ac:dyDescent="0.25">
      <c r="A6" s="155" t="s">
        <v>133</v>
      </c>
      <c r="B6" s="155"/>
      <c r="C6" s="155"/>
      <c r="D6" s="155"/>
      <c r="E6" s="155"/>
      <c r="F6" s="155"/>
      <c r="G6" s="155"/>
      <c r="H6" s="155"/>
    </row>
    <row r="7" spans="1:15" ht="15" x14ac:dyDescent="0.2">
      <c r="A7" s="156" t="s">
        <v>4</v>
      </c>
      <c r="B7" s="156"/>
      <c r="C7" s="156"/>
      <c r="D7" s="156"/>
      <c r="E7" s="156"/>
      <c r="F7" s="156"/>
      <c r="G7" s="156"/>
      <c r="H7" s="156"/>
    </row>
    <row r="9" spans="1:15" ht="15.75" x14ac:dyDescent="0.25">
      <c r="A9" s="203" t="s">
        <v>134</v>
      </c>
      <c r="B9" s="204"/>
      <c r="C9" s="158"/>
      <c r="D9" s="159" t="s">
        <v>5</v>
      </c>
      <c r="E9" s="160"/>
      <c r="F9" s="158"/>
      <c r="G9" s="159" t="s">
        <v>5</v>
      </c>
      <c r="H9" s="161"/>
    </row>
    <row r="10" spans="1:15" ht="15.75" x14ac:dyDescent="0.25">
      <c r="A10" s="205" t="s">
        <v>6</v>
      </c>
      <c r="B10" s="206"/>
      <c r="C10" s="163" t="s">
        <v>7</v>
      </c>
      <c r="D10" s="164" t="s">
        <v>8</v>
      </c>
      <c r="E10" s="165"/>
      <c r="F10" s="163" t="s">
        <v>9</v>
      </c>
      <c r="G10" s="164" t="s">
        <v>8</v>
      </c>
      <c r="H10" s="166"/>
    </row>
    <row r="11" spans="1:15" x14ac:dyDescent="0.2">
      <c r="A11" s="167"/>
      <c r="C11" s="168"/>
      <c r="F11" s="169"/>
      <c r="H11" s="170"/>
    </row>
    <row r="12" spans="1:15" ht="15.75" x14ac:dyDescent="0.25">
      <c r="A12" s="171" t="s">
        <v>135</v>
      </c>
      <c r="C12" s="172">
        <f>SUM(C13:C21)</f>
        <v>1408</v>
      </c>
      <c r="D12" s="173">
        <f>SUM(D13:D21)</f>
        <v>9.1327755075565911</v>
      </c>
      <c r="E12" s="174" t="s">
        <v>11</v>
      </c>
      <c r="F12" s="48">
        <f>SUM(F13:F21)</f>
        <v>24383125</v>
      </c>
      <c r="G12" s="175">
        <f>SUM(G13:G21)</f>
        <v>13.839852459971357</v>
      </c>
      <c r="H12" s="176" t="s">
        <v>11</v>
      </c>
    </row>
    <row r="13" spans="1:15" ht="15" x14ac:dyDescent="0.2">
      <c r="A13" s="177" t="s">
        <v>183</v>
      </c>
      <c r="C13" s="178">
        <v>147</v>
      </c>
      <c r="D13" s="179">
        <f t="shared" ref="D13:D21" si="0">(C13/C$36)*100</f>
        <v>0.95349289745086596</v>
      </c>
      <c r="E13" s="207"/>
      <c r="F13" s="20">
        <v>2119256</v>
      </c>
      <c r="G13" s="181">
        <f t="shared" ref="G13:G21" si="1">(F13/F$36)*100</f>
        <v>1.2028888981584214</v>
      </c>
      <c r="H13" s="182"/>
      <c r="I13" s="183"/>
      <c r="J13" s="208"/>
      <c r="K13" s="183"/>
      <c r="M13" s="183"/>
      <c r="N13" s="183"/>
      <c r="O13" s="183"/>
    </row>
    <row r="14" spans="1:15" ht="15" x14ac:dyDescent="0.2">
      <c r="A14" s="177" t="s">
        <v>10</v>
      </c>
      <c r="C14" s="178">
        <v>98</v>
      </c>
      <c r="D14" s="179">
        <f t="shared" si="0"/>
        <v>0.6356619316339106</v>
      </c>
      <c r="E14" s="207"/>
      <c r="F14" s="20">
        <v>3635781</v>
      </c>
      <c r="G14" s="181">
        <f t="shared" si="1"/>
        <v>2.063667910358788</v>
      </c>
      <c r="H14" s="182"/>
      <c r="J14" s="208"/>
    </row>
    <row r="15" spans="1:15" ht="15" x14ac:dyDescent="0.2">
      <c r="A15" s="177" t="s">
        <v>14</v>
      </c>
      <c r="C15" s="178">
        <v>21</v>
      </c>
      <c r="D15" s="179">
        <f t="shared" si="0"/>
        <v>0.13621327106440942</v>
      </c>
      <c r="E15" s="207"/>
      <c r="F15" s="20">
        <v>179443</v>
      </c>
      <c r="G15" s="181">
        <f t="shared" si="1"/>
        <v>0.10185177843179001</v>
      </c>
      <c r="H15" s="182"/>
      <c r="J15" s="208"/>
    </row>
    <row r="16" spans="1:15" ht="15" x14ac:dyDescent="0.2">
      <c r="A16" s="177" t="s">
        <v>53</v>
      </c>
      <c r="C16" s="178">
        <v>399</v>
      </c>
      <c r="D16" s="179">
        <f t="shared" si="0"/>
        <v>2.588052150223779</v>
      </c>
      <c r="E16" s="207"/>
      <c r="F16" s="20">
        <v>5054496</v>
      </c>
      <c r="G16" s="181">
        <f t="shared" si="1"/>
        <v>2.868930003824997</v>
      </c>
      <c r="H16" s="182"/>
      <c r="J16" s="208"/>
    </row>
    <row r="17" spans="1:15" ht="15" x14ac:dyDescent="0.2">
      <c r="A17" s="177" t="s">
        <v>187</v>
      </c>
      <c r="C17" s="178">
        <v>297</v>
      </c>
      <c r="D17" s="179">
        <f t="shared" si="0"/>
        <v>1.9264448336252189</v>
      </c>
      <c r="E17" s="207"/>
      <c r="F17" s="20">
        <v>8202971</v>
      </c>
      <c r="G17" s="181">
        <f t="shared" si="1"/>
        <v>4.6560032142485301</v>
      </c>
      <c r="H17" s="182"/>
      <c r="J17" s="208"/>
    </row>
    <row r="18" spans="1:15" ht="15" x14ac:dyDescent="0.2">
      <c r="A18" s="177" t="s">
        <v>65</v>
      </c>
      <c r="C18" s="178">
        <v>305</v>
      </c>
      <c r="D18" s="179">
        <f t="shared" si="0"/>
        <v>1.9783356035545177</v>
      </c>
      <c r="E18" s="207"/>
      <c r="F18" s="20">
        <v>2969577</v>
      </c>
      <c r="G18" s="181">
        <f t="shared" si="1"/>
        <v>1.6855307737840968</v>
      </c>
      <c r="H18" s="182"/>
      <c r="J18" s="208"/>
    </row>
    <row r="19" spans="1:15" ht="15" x14ac:dyDescent="0.2">
      <c r="A19" s="177" t="s">
        <v>15</v>
      </c>
      <c r="C19" s="178">
        <v>52</v>
      </c>
      <c r="D19" s="179">
        <f t="shared" si="0"/>
        <v>0.33729000454044233</v>
      </c>
      <c r="E19" s="207"/>
      <c r="F19" s="20">
        <v>757175</v>
      </c>
      <c r="G19" s="181">
        <f t="shared" si="1"/>
        <v>0.42977224151452337</v>
      </c>
      <c r="H19" s="182"/>
      <c r="J19" s="208"/>
    </row>
    <row r="20" spans="1:15" ht="15" x14ac:dyDescent="0.2">
      <c r="A20" s="177" t="s">
        <v>12</v>
      </c>
      <c r="C20" s="178">
        <v>39</v>
      </c>
      <c r="D20" s="179">
        <f t="shared" si="0"/>
        <v>0.25296750340533181</v>
      </c>
      <c r="E20" s="207"/>
      <c r="F20" s="20">
        <v>409386</v>
      </c>
      <c r="G20" s="181">
        <f t="shared" si="1"/>
        <v>0.23236733762295989</v>
      </c>
      <c r="H20" s="182"/>
      <c r="J20" s="208"/>
    </row>
    <row r="21" spans="1:15" ht="15" x14ac:dyDescent="0.2">
      <c r="A21" s="177" t="s">
        <v>17</v>
      </c>
      <c r="C21" s="178">
        <v>50</v>
      </c>
      <c r="D21" s="179">
        <f t="shared" si="0"/>
        <v>0.3243173120581177</v>
      </c>
      <c r="E21" s="207"/>
      <c r="F21" s="20">
        <v>1055040</v>
      </c>
      <c r="G21" s="181">
        <f t="shared" si="1"/>
        <v>0.59884030202724958</v>
      </c>
      <c r="H21" s="182"/>
      <c r="J21" s="208"/>
    </row>
    <row r="22" spans="1:15" ht="15.75" x14ac:dyDescent="0.25">
      <c r="A22" s="171"/>
      <c r="C22" s="184"/>
      <c r="D22" s="181"/>
      <c r="E22" s="180"/>
      <c r="F22" s="184"/>
      <c r="G22" s="181"/>
      <c r="H22" s="182"/>
      <c r="J22" s="208"/>
    </row>
    <row r="23" spans="1:15" ht="15.75" x14ac:dyDescent="0.25">
      <c r="A23" s="171" t="s">
        <v>136</v>
      </c>
      <c r="C23" s="172">
        <f>SUM(C24:C32)</f>
        <v>13727</v>
      </c>
      <c r="D23" s="173">
        <f>SUM(D24:D32)</f>
        <v>89.038074852435614</v>
      </c>
      <c r="E23" s="174"/>
      <c r="F23" s="54">
        <f>SUM(F24:F32)</f>
        <v>148570045</v>
      </c>
      <c r="G23" s="175">
        <f>SUM(G24:G32)</f>
        <v>84.328300936459328</v>
      </c>
      <c r="H23" s="176"/>
      <c r="J23" s="208"/>
    </row>
    <row r="24" spans="1:15" ht="15" x14ac:dyDescent="0.2">
      <c r="A24" s="177" t="s">
        <v>183</v>
      </c>
      <c r="C24" s="178">
        <v>1782</v>
      </c>
      <c r="D24" s="179">
        <f t="shared" ref="D24:D32" si="2">(C24/C$36)*100</f>
        <v>11.558669001751314</v>
      </c>
      <c r="E24" s="207"/>
      <c r="F24" s="20">
        <v>19132727</v>
      </c>
      <c r="G24" s="181">
        <f t="shared" ref="G24:G32" si="3">(F24/F$36)*100</f>
        <v>10.859728555585487</v>
      </c>
      <c r="H24" s="182"/>
      <c r="I24" s="183"/>
      <c r="J24" s="208"/>
      <c r="K24" s="183"/>
      <c r="M24" s="183"/>
      <c r="N24" s="183"/>
      <c r="O24" s="183"/>
    </row>
    <row r="25" spans="1:15" ht="15" x14ac:dyDescent="0.2">
      <c r="A25" s="177" t="s">
        <v>10</v>
      </c>
      <c r="C25" s="178">
        <v>734</v>
      </c>
      <c r="D25" s="179">
        <f t="shared" si="2"/>
        <v>4.760978141013168</v>
      </c>
      <c r="E25" s="207"/>
      <c r="F25" s="20">
        <v>16003397</v>
      </c>
      <c r="G25" s="181">
        <f t="shared" si="3"/>
        <v>9.0835220398676633</v>
      </c>
      <c r="H25" s="182"/>
      <c r="J25" s="208"/>
    </row>
    <row r="26" spans="1:15" ht="15" x14ac:dyDescent="0.2">
      <c r="A26" s="177" t="s">
        <v>14</v>
      </c>
      <c r="C26" s="178">
        <v>252</v>
      </c>
      <c r="D26" s="179">
        <f t="shared" si="2"/>
        <v>1.6345592527729131</v>
      </c>
      <c r="E26" s="207"/>
      <c r="F26" s="20">
        <v>1796692</v>
      </c>
      <c r="G26" s="181">
        <f t="shared" si="3"/>
        <v>1.0198016946560728</v>
      </c>
      <c r="H26" s="182"/>
      <c r="J26" s="208"/>
    </row>
    <row r="27" spans="1:15" ht="15" x14ac:dyDescent="0.2">
      <c r="A27" s="177" t="s">
        <v>53</v>
      </c>
      <c r="C27" s="178">
        <v>3558</v>
      </c>
      <c r="D27" s="179">
        <f t="shared" si="2"/>
        <v>23.078419926055652</v>
      </c>
      <c r="E27" s="207"/>
      <c r="F27" s="20">
        <v>33987730</v>
      </c>
      <c r="G27" s="181">
        <f t="shared" si="3"/>
        <v>19.291422598594</v>
      </c>
      <c r="H27" s="182"/>
      <c r="J27" s="208"/>
    </row>
    <row r="28" spans="1:15" ht="15" x14ac:dyDescent="0.2">
      <c r="A28" s="177" t="s">
        <v>187</v>
      </c>
      <c r="C28" s="178">
        <v>1080</v>
      </c>
      <c r="D28" s="179">
        <f t="shared" si="2"/>
        <v>7.0052539404553418</v>
      </c>
      <c r="E28" s="207"/>
      <c r="F28" s="20">
        <v>12685644</v>
      </c>
      <c r="G28" s="181">
        <f t="shared" si="3"/>
        <v>7.2003667011394521</v>
      </c>
      <c r="H28" s="182"/>
      <c r="J28" s="208"/>
    </row>
    <row r="29" spans="1:15" ht="15" x14ac:dyDescent="0.2">
      <c r="A29" s="177" t="s">
        <v>65</v>
      </c>
      <c r="C29" s="178">
        <v>4667</v>
      </c>
      <c r="D29" s="179">
        <f t="shared" si="2"/>
        <v>30.271777907504706</v>
      </c>
      <c r="E29" s="207"/>
      <c r="F29" s="20">
        <v>49161360</v>
      </c>
      <c r="G29" s="181">
        <f t="shared" si="3"/>
        <v>27.903969205404859</v>
      </c>
      <c r="H29" s="182"/>
      <c r="J29" s="208"/>
    </row>
    <row r="30" spans="1:15" ht="15" x14ac:dyDescent="0.2">
      <c r="A30" s="177" t="s">
        <v>15</v>
      </c>
      <c r="C30" s="178">
        <v>414</v>
      </c>
      <c r="D30" s="179">
        <f t="shared" si="2"/>
        <v>2.6853473438412143</v>
      </c>
      <c r="E30" s="207"/>
      <c r="F30" s="20">
        <v>4002127</v>
      </c>
      <c r="G30" s="181">
        <f t="shared" si="3"/>
        <v>2.2716057603800901</v>
      </c>
      <c r="H30" s="182"/>
      <c r="J30" s="208"/>
    </row>
    <row r="31" spans="1:15" ht="15" x14ac:dyDescent="0.2">
      <c r="A31" s="177" t="s">
        <v>12</v>
      </c>
      <c r="C31" s="178">
        <v>823</v>
      </c>
      <c r="D31" s="179">
        <f t="shared" si="2"/>
        <v>5.3382629564766164</v>
      </c>
      <c r="E31" s="207"/>
      <c r="F31" s="20">
        <v>8938835</v>
      </c>
      <c r="G31" s="181">
        <f t="shared" si="3"/>
        <v>5.0736793402825953</v>
      </c>
      <c r="H31" s="182"/>
      <c r="J31" s="208"/>
    </row>
    <row r="32" spans="1:15" ht="15" x14ac:dyDescent="0.2">
      <c r="A32" s="177" t="s">
        <v>17</v>
      </c>
      <c r="C32" s="178">
        <v>417</v>
      </c>
      <c r="D32" s="179">
        <f t="shared" si="2"/>
        <v>2.7048063825647013</v>
      </c>
      <c r="E32" s="207"/>
      <c r="F32" s="20">
        <v>2861533</v>
      </c>
      <c r="G32" s="181">
        <f t="shared" si="3"/>
        <v>1.624205040549118</v>
      </c>
      <c r="H32" s="182"/>
      <c r="J32" s="208"/>
    </row>
    <row r="33" spans="1:10" ht="15" x14ac:dyDescent="0.2">
      <c r="A33" s="185"/>
      <c r="C33" s="178"/>
      <c r="D33" s="179"/>
      <c r="E33" s="180"/>
      <c r="F33" s="184"/>
      <c r="G33" s="181"/>
      <c r="H33" s="182"/>
      <c r="J33" s="208"/>
    </row>
    <row r="34" spans="1:10" ht="15.75" x14ac:dyDescent="0.25">
      <c r="A34" s="171" t="s">
        <v>98</v>
      </c>
      <c r="C34" s="172">
        <v>282</v>
      </c>
      <c r="D34" s="173">
        <f>(C34/C$36)*100</f>
        <v>1.8291496400077836</v>
      </c>
      <c r="E34" s="174"/>
      <c r="F34" s="54">
        <v>3227357</v>
      </c>
      <c r="G34" s="175">
        <f>(F34/F$36)*100</f>
        <v>1.8318466035693037</v>
      </c>
      <c r="H34" s="182"/>
      <c r="J34" s="208"/>
    </row>
    <row r="35" spans="1:10" ht="15" x14ac:dyDescent="0.2">
      <c r="A35" s="177"/>
      <c r="C35" s="178"/>
      <c r="D35" s="179"/>
      <c r="E35" s="180"/>
      <c r="F35" s="178"/>
      <c r="G35" s="181"/>
      <c r="H35" s="182"/>
      <c r="J35" s="208"/>
    </row>
    <row r="36" spans="1:10" ht="15.75" x14ac:dyDescent="0.25">
      <c r="A36" s="186" t="s">
        <v>18</v>
      </c>
      <c r="B36" s="209"/>
      <c r="C36" s="187">
        <f>C12+C23+C34</f>
        <v>15417</v>
      </c>
      <c r="D36" s="188">
        <v>100</v>
      </c>
      <c r="E36" s="210" t="s">
        <v>11</v>
      </c>
      <c r="F36" s="29">
        <f>F12+F23+F34</f>
        <v>176180527</v>
      </c>
      <c r="G36" s="211">
        <v>99.999999999999986</v>
      </c>
      <c r="H36" s="212" t="s">
        <v>11</v>
      </c>
      <c r="J36" s="208"/>
    </row>
    <row r="37" spans="1:10" ht="15" x14ac:dyDescent="0.2">
      <c r="A37" s="180"/>
      <c r="C37" s="213"/>
      <c r="D37" s="179"/>
      <c r="E37" s="180"/>
      <c r="F37" s="213"/>
      <c r="G37" s="181"/>
      <c r="H37" s="180"/>
      <c r="J37" s="208"/>
    </row>
    <row r="38" spans="1:10" s="192" customFormat="1" x14ac:dyDescent="0.2">
      <c r="C38" s="214"/>
      <c r="D38" s="215"/>
      <c r="F38" s="214"/>
      <c r="G38" s="216"/>
      <c r="J38" s="208"/>
    </row>
    <row r="39" spans="1:10" ht="15" x14ac:dyDescent="0.2">
      <c r="A39" s="180"/>
      <c r="C39" s="213"/>
      <c r="D39" s="179"/>
      <c r="E39" s="180"/>
      <c r="F39" s="213"/>
      <c r="G39" s="181"/>
      <c r="H39" s="180"/>
      <c r="J39" s="208"/>
    </row>
    <row r="40" spans="1:10" ht="15.75" x14ac:dyDescent="0.25">
      <c r="A40" s="174"/>
      <c r="C40" s="217"/>
      <c r="D40" s="173"/>
      <c r="E40" s="174"/>
      <c r="F40" s="217"/>
      <c r="G40" s="175"/>
      <c r="H40" s="180"/>
      <c r="J40" s="208"/>
    </row>
    <row r="41" spans="1:10" ht="16.5" x14ac:dyDescent="0.25">
      <c r="A41" s="174"/>
      <c r="C41" s="217"/>
      <c r="D41" s="173"/>
      <c r="E41" s="218"/>
      <c r="F41" s="219"/>
      <c r="G41" s="173"/>
      <c r="H41" s="218"/>
      <c r="I41" s="174"/>
    </row>
    <row r="42" spans="1:10" x14ac:dyDescent="0.2">
      <c r="D42" s="191"/>
      <c r="F42" s="183"/>
      <c r="G42" s="191"/>
    </row>
    <row r="43" spans="1:10" x14ac:dyDescent="0.2">
      <c r="C43" s="193"/>
    </row>
  </sheetData>
  <mergeCells count="8">
    <mergeCell ref="A9:B9"/>
    <mergeCell ref="A10:B10"/>
    <mergeCell ref="A1:H1"/>
    <mergeCell ref="A2:H2"/>
    <mergeCell ref="A3:H3"/>
    <mergeCell ref="A5:H5"/>
    <mergeCell ref="A6:H6"/>
    <mergeCell ref="A7:H7"/>
  </mergeCells>
  <pageMargins left="0.7" right="0.7" top="0.75" bottom="0.75" header="0.3" footer="0.3"/>
  <pageSetup scale="83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84C6-293A-4723-B61B-B63E3864C719}">
  <dimension ref="A1:AE103"/>
  <sheetViews>
    <sheetView showGridLines="0" zoomScaleNormal="100" workbookViewId="0">
      <selection sqref="A1:I1"/>
    </sheetView>
  </sheetViews>
  <sheetFormatPr defaultRowHeight="12.75" x14ac:dyDescent="0.2"/>
  <cols>
    <col min="1" max="1" width="42.42578125" style="2" customWidth="1"/>
    <col min="2" max="2" width="16.7109375" style="2" customWidth="1"/>
    <col min="3" max="3" width="5.85546875" style="2" customWidth="1"/>
    <col min="4" max="4" width="7.7109375" style="2" customWidth="1"/>
    <col min="5" max="5" width="3.42578125" style="2" customWidth="1"/>
    <col min="6" max="6" width="16.7109375" style="2" customWidth="1"/>
    <col min="7" max="7" width="5.85546875" style="2" customWidth="1"/>
    <col min="8" max="8" width="7.7109375" style="2" customWidth="1"/>
    <col min="9" max="9" width="3.42578125" style="2" customWidth="1"/>
    <col min="10" max="29" width="9.140625" style="2"/>
    <col min="30" max="30" width="4.140625" style="2" customWidth="1"/>
    <col min="31" max="256" width="9.140625" style="2"/>
    <col min="257" max="257" width="42.42578125" style="2" customWidth="1"/>
    <col min="258" max="258" width="16.7109375" style="2" customWidth="1"/>
    <col min="259" max="259" width="5.85546875" style="2" customWidth="1"/>
    <col min="260" max="260" width="7.7109375" style="2" customWidth="1"/>
    <col min="261" max="261" width="3.42578125" style="2" customWidth="1"/>
    <col min="262" max="262" width="16.7109375" style="2" customWidth="1"/>
    <col min="263" max="263" width="5.85546875" style="2" customWidth="1"/>
    <col min="264" max="264" width="7.7109375" style="2" customWidth="1"/>
    <col min="265" max="265" width="3.42578125" style="2" customWidth="1"/>
    <col min="266" max="285" width="9.140625" style="2"/>
    <col min="286" max="286" width="4.140625" style="2" customWidth="1"/>
    <col min="287" max="512" width="9.140625" style="2"/>
    <col min="513" max="513" width="42.42578125" style="2" customWidth="1"/>
    <col min="514" max="514" width="16.7109375" style="2" customWidth="1"/>
    <col min="515" max="515" width="5.85546875" style="2" customWidth="1"/>
    <col min="516" max="516" width="7.7109375" style="2" customWidth="1"/>
    <col min="517" max="517" width="3.42578125" style="2" customWidth="1"/>
    <col min="518" max="518" width="16.7109375" style="2" customWidth="1"/>
    <col min="519" max="519" width="5.85546875" style="2" customWidth="1"/>
    <col min="520" max="520" width="7.7109375" style="2" customWidth="1"/>
    <col min="521" max="521" width="3.42578125" style="2" customWidth="1"/>
    <col min="522" max="541" width="9.140625" style="2"/>
    <col min="542" max="542" width="4.140625" style="2" customWidth="1"/>
    <col min="543" max="768" width="9.140625" style="2"/>
    <col min="769" max="769" width="42.42578125" style="2" customWidth="1"/>
    <col min="770" max="770" width="16.7109375" style="2" customWidth="1"/>
    <col min="771" max="771" width="5.85546875" style="2" customWidth="1"/>
    <col min="772" max="772" width="7.7109375" style="2" customWidth="1"/>
    <col min="773" max="773" width="3.42578125" style="2" customWidth="1"/>
    <col min="774" max="774" width="16.7109375" style="2" customWidth="1"/>
    <col min="775" max="775" width="5.85546875" style="2" customWidth="1"/>
    <col min="776" max="776" width="7.7109375" style="2" customWidth="1"/>
    <col min="777" max="777" width="3.42578125" style="2" customWidth="1"/>
    <col min="778" max="797" width="9.140625" style="2"/>
    <col min="798" max="798" width="4.140625" style="2" customWidth="1"/>
    <col min="799" max="1024" width="9.140625" style="2"/>
    <col min="1025" max="1025" width="42.42578125" style="2" customWidth="1"/>
    <col min="1026" max="1026" width="16.7109375" style="2" customWidth="1"/>
    <col min="1027" max="1027" width="5.85546875" style="2" customWidth="1"/>
    <col min="1028" max="1028" width="7.7109375" style="2" customWidth="1"/>
    <col min="1029" max="1029" width="3.42578125" style="2" customWidth="1"/>
    <col min="1030" max="1030" width="16.7109375" style="2" customWidth="1"/>
    <col min="1031" max="1031" width="5.85546875" style="2" customWidth="1"/>
    <col min="1032" max="1032" width="7.7109375" style="2" customWidth="1"/>
    <col min="1033" max="1033" width="3.42578125" style="2" customWidth="1"/>
    <col min="1034" max="1053" width="9.140625" style="2"/>
    <col min="1054" max="1054" width="4.140625" style="2" customWidth="1"/>
    <col min="1055" max="1280" width="9.140625" style="2"/>
    <col min="1281" max="1281" width="42.42578125" style="2" customWidth="1"/>
    <col min="1282" max="1282" width="16.7109375" style="2" customWidth="1"/>
    <col min="1283" max="1283" width="5.85546875" style="2" customWidth="1"/>
    <col min="1284" max="1284" width="7.7109375" style="2" customWidth="1"/>
    <col min="1285" max="1285" width="3.42578125" style="2" customWidth="1"/>
    <col min="1286" max="1286" width="16.7109375" style="2" customWidth="1"/>
    <col min="1287" max="1287" width="5.85546875" style="2" customWidth="1"/>
    <col min="1288" max="1288" width="7.7109375" style="2" customWidth="1"/>
    <col min="1289" max="1289" width="3.42578125" style="2" customWidth="1"/>
    <col min="1290" max="1309" width="9.140625" style="2"/>
    <col min="1310" max="1310" width="4.140625" style="2" customWidth="1"/>
    <col min="1311" max="1536" width="9.140625" style="2"/>
    <col min="1537" max="1537" width="42.42578125" style="2" customWidth="1"/>
    <col min="1538" max="1538" width="16.7109375" style="2" customWidth="1"/>
    <col min="1539" max="1539" width="5.85546875" style="2" customWidth="1"/>
    <col min="1540" max="1540" width="7.7109375" style="2" customWidth="1"/>
    <col min="1541" max="1541" width="3.42578125" style="2" customWidth="1"/>
    <col min="1542" max="1542" width="16.7109375" style="2" customWidth="1"/>
    <col min="1543" max="1543" width="5.85546875" style="2" customWidth="1"/>
    <col min="1544" max="1544" width="7.7109375" style="2" customWidth="1"/>
    <col min="1545" max="1545" width="3.42578125" style="2" customWidth="1"/>
    <col min="1546" max="1565" width="9.140625" style="2"/>
    <col min="1566" max="1566" width="4.140625" style="2" customWidth="1"/>
    <col min="1567" max="1792" width="9.140625" style="2"/>
    <col min="1793" max="1793" width="42.42578125" style="2" customWidth="1"/>
    <col min="1794" max="1794" width="16.7109375" style="2" customWidth="1"/>
    <col min="1795" max="1795" width="5.85546875" style="2" customWidth="1"/>
    <col min="1796" max="1796" width="7.7109375" style="2" customWidth="1"/>
    <col min="1797" max="1797" width="3.42578125" style="2" customWidth="1"/>
    <col min="1798" max="1798" width="16.7109375" style="2" customWidth="1"/>
    <col min="1799" max="1799" width="5.85546875" style="2" customWidth="1"/>
    <col min="1800" max="1800" width="7.7109375" style="2" customWidth="1"/>
    <col min="1801" max="1801" width="3.42578125" style="2" customWidth="1"/>
    <col min="1802" max="1821" width="9.140625" style="2"/>
    <col min="1822" max="1822" width="4.140625" style="2" customWidth="1"/>
    <col min="1823" max="2048" width="9.140625" style="2"/>
    <col min="2049" max="2049" width="42.42578125" style="2" customWidth="1"/>
    <col min="2050" max="2050" width="16.7109375" style="2" customWidth="1"/>
    <col min="2051" max="2051" width="5.85546875" style="2" customWidth="1"/>
    <col min="2052" max="2052" width="7.7109375" style="2" customWidth="1"/>
    <col min="2053" max="2053" width="3.42578125" style="2" customWidth="1"/>
    <col min="2054" max="2054" width="16.7109375" style="2" customWidth="1"/>
    <col min="2055" max="2055" width="5.85546875" style="2" customWidth="1"/>
    <col min="2056" max="2056" width="7.7109375" style="2" customWidth="1"/>
    <col min="2057" max="2057" width="3.42578125" style="2" customWidth="1"/>
    <col min="2058" max="2077" width="9.140625" style="2"/>
    <col min="2078" max="2078" width="4.140625" style="2" customWidth="1"/>
    <col min="2079" max="2304" width="9.140625" style="2"/>
    <col min="2305" max="2305" width="42.42578125" style="2" customWidth="1"/>
    <col min="2306" max="2306" width="16.7109375" style="2" customWidth="1"/>
    <col min="2307" max="2307" width="5.85546875" style="2" customWidth="1"/>
    <col min="2308" max="2308" width="7.7109375" style="2" customWidth="1"/>
    <col min="2309" max="2309" width="3.42578125" style="2" customWidth="1"/>
    <col min="2310" max="2310" width="16.7109375" style="2" customWidth="1"/>
    <col min="2311" max="2311" width="5.85546875" style="2" customWidth="1"/>
    <col min="2312" max="2312" width="7.7109375" style="2" customWidth="1"/>
    <col min="2313" max="2313" width="3.42578125" style="2" customWidth="1"/>
    <col min="2314" max="2333" width="9.140625" style="2"/>
    <col min="2334" max="2334" width="4.140625" style="2" customWidth="1"/>
    <col min="2335" max="2560" width="9.140625" style="2"/>
    <col min="2561" max="2561" width="42.42578125" style="2" customWidth="1"/>
    <col min="2562" max="2562" width="16.7109375" style="2" customWidth="1"/>
    <col min="2563" max="2563" width="5.85546875" style="2" customWidth="1"/>
    <col min="2564" max="2564" width="7.7109375" style="2" customWidth="1"/>
    <col min="2565" max="2565" width="3.42578125" style="2" customWidth="1"/>
    <col min="2566" max="2566" width="16.7109375" style="2" customWidth="1"/>
    <col min="2567" max="2567" width="5.85546875" style="2" customWidth="1"/>
    <col min="2568" max="2568" width="7.7109375" style="2" customWidth="1"/>
    <col min="2569" max="2569" width="3.42578125" style="2" customWidth="1"/>
    <col min="2570" max="2589" width="9.140625" style="2"/>
    <col min="2590" max="2590" width="4.140625" style="2" customWidth="1"/>
    <col min="2591" max="2816" width="9.140625" style="2"/>
    <col min="2817" max="2817" width="42.42578125" style="2" customWidth="1"/>
    <col min="2818" max="2818" width="16.7109375" style="2" customWidth="1"/>
    <col min="2819" max="2819" width="5.85546875" style="2" customWidth="1"/>
    <col min="2820" max="2820" width="7.7109375" style="2" customWidth="1"/>
    <col min="2821" max="2821" width="3.42578125" style="2" customWidth="1"/>
    <col min="2822" max="2822" width="16.7109375" style="2" customWidth="1"/>
    <col min="2823" max="2823" width="5.85546875" style="2" customWidth="1"/>
    <col min="2824" max="2824" width="7.7109375" style="2" customWidth="1"/>
    <col min="2825" max="2825" width="3.42578125" style="2" customWidth="1"/>
    <col min="2826" max="2845" width="9.140625" style="2"/>
    <col min="2846" max="2846" width="4.140625" style="2" customWidth="1"/>
    <col min="2847" max="3072" width="9.140625" style="2"/>
    <col min="3073" max="3073" width="42.42578125" style="2" customWidth="1"/>
    <col min="3074" max="3074" width="16.7109375" style="2" customWidth="1"/>
    <col min="3075" max="3075" width="5.85546875" style="2" customWidth="1"/>
    <col min="3076" max="3076" width="7.7109375" style="2" customWidth="1"/>
    <col min="3077" max="3077" width="3.42578125" style="2" customWidth="1"/>
    <col min="3078" max="3078" width="16.7109375" style="2" customWidth="1"/>
    <col min="3079" max="3079" width="5.85546875" style="2" customWidth="1"/>
    <col min="3080" max="3080" width="7.7109375" style="2" customWidth="1"/>
    <col min="3081" max="3081" width="3.42578125" style="2" customWidth="1"/>
    <col min="3082" max="3101" width="9.140625" style="2"/>
    <col min="3102" max="3102" width="4.140625" style="2" customWidth="1"/>
    <col min="3103" max="3328" width="9.140625" style="2"/>
    <col min="3329" max="3329" width="42.42578125" style="2" customWidth="1"/>
    <col min="3330" max="3330" width="16.7109375" style="2" customWidth="1"/>
    <col min="3331" max="3331" width="5.85546875" style="2" customWidth="1"/>
    <col min="3332" max="3332" width="7.7109375" style="2" customWidth="1"/>
    <col min="3333" max="3333" width="3.42578125" style="2" customWidth="1"/>
    <col min="3334" max="3334" width="16.7109375" style="2" customWidth="1"/>
    <col min="3335" max="3335" width="5.85546875" style="2" customWidth="1"/>
    <col min="3336" max="3336" width="7.7109375" style="2" customWidth="1"/>
    <col min="3337" max="3337" width="3.42578125" style="2" customWidth="1"/>
    <col min="3338" max="3357" width="9.140625" style="2"/>
    <col min="3358" max="3358" width="4.140625" style="2" customWidth="1"/>
    <col min="3359" max="3584" width="9.140625" style="2"/>
    <col min="3585" max="3585" width="42.42578125" style="2" customWidth="1"/>
    <col min="3586" max="3586" width="16.7109375" style="2" customWidth="1"/>
    <col min="3587" max="3587" width="5.85546875" style="2" customWidth="1"/>
    <col min="3588" max="3588" width="7.7109375" style="2" customWidth="1"/>
    <col min="3589" max="3589" width="3.42578125" style="2" customWidth="1"/>
    <col min="3590" max="3590" width="16.7109375" style="2" customWidth="1"/>
    <col min="3591" max="3591" width="5.85546875" style="2" customWidth="1"/>
    <col min="3592" max="3592" width="7.7109375" style="2" customWidth="1"/>
    <col min="3593" max="3593" width="3.42578125" style="2" customWidth="1"/>
    <col min="3594" max="3613" width="9.140625" style="2"/>
    <col min="3614" max="3614" width="4.140625" style="2" customWidth="1"/>
    <col min="3615" max="3840" width="9.140625" style="2"/>
    <col min="3841" max="3841" width="42.42578125" style="2" customWidth="1"/>
    <col min="3842" max="3842" width="16.7109375" style="2" customWidth="1"/>
    <col min="3843" max="3843" width="5.85546875" style="2" customWidth="1"/>
    <col min="3844" max="3844" width="7.7109375" style="2" customWidth="1"/>
    <col min="3845" max="3845" width="3.42578125" style="2" customWidth="1"/>
    <col min="3846" max="3846" width="16.7109375" style="2" customWidth="1"/>
    <col min="3847" max="3847" width="5.85546875" style="2" customWidth="1"/>
    <col min="3848" max="3848" width="7.7109375" style="2" customWidth="1"/>
    <col min="3849" max="3849" width="3.42578125" style="2" customWidth="1"/>
    <col min="3850" max="3869" width="9.140625" style="2"/>
    <col min="3870" max="3870" width="4.140625" style="2" customWidth="1"/>
    <col min="3871" max="4096" width="9.140625" style="2"/>
    <col min="4097" max="4097" width="42.42578125" style="2" customWidth="1"/>
    <col min="4098" max="4098" width="16.7109375" style="2" customWidth="1"/>
    <col min="4099" max="4099" width="5.85546875" style="2" customWidth="1"/>
    <col min="4100" max="4100" width="7.7109375" style="2" customWidth="1"/>
    <col min="4101" max="4101" width="3.42578125" style="2" customWidth="1"/>
    <col min="4102" max="4102" width="16.7109375" style="2" customWidth="1"/>
    <col min="4103" max="4103" width="5.85546875" style="2" customWidth="1"/>
    <col min="4104" max="4104" width="7.7109375" style="2" customWidth="1"/>
    <col min="4105" max="4105" width="3.42578125" style="2" customWidth="1"/>
    <col min="4106" max="4125" width="9.140625" style="2"/>
    <col min="4126" max="4126" width="4.140625" style="2" customWidth="1"/>
    <col min="4127" max="4352" width="9.140625" style="2"/>
    <col min="4353" max="4353" width="42.42578125" style="2" customWidth="1"/>
    <col min="4354" max="4354" width="16.7109375" style="2" customWidth="1"/>
    <col min="4355" max="4355" width="5.85546875" style="2" customWidth="1"/>
    <col min="4356" max="4356" width="7.7109375" style="2" customWidth="1"/>
    <col min="4357" max="4357" width="3.42578125" style="2" customWidth="1"/>
    <col min="4358" max="4358" width="16.7109375" style="2" customWidth="1"/>
    <col min="4359" max="4359" width="5.85546875" style="2" customWidth="1"/>
    <col min="4360" max="4360" width="7.7109375" style="2" customWidth="1"/>
    <col min="4361" max="4361" width="3.42578125" style="2" customWidth="1"/>
    <col min="4362" max="4381" width="9.140625" style="2"/>
    <col min="4382" max="4382" width="4.140625" style="2" customWidth="1"/>
    <col min="4383" max="4608" width="9.140625" style="2"/>
    <col min="4609" max="4609" width="42.42578125" style="2" customWidth="1"/>
    <col min="4610" max="4610" width="16.7109375" style="2" customWidth="1"/>
    <col min="4611" max="4611" width="5.85546875" style="2" customWidth="1"/>
    <col min="4612" max="4612" width="7.7109375" style="2" customWidth="1"/>
    <col min="4613" max="4613" width="3.42578125" style="2" customWidth="1"/>
    <col min="4614" max="4614" width="16.7109375" style="2" customWidth="1"/>
    <col min="4615" max="4615" width="5.85546875" style="2" customWidth="1"/>
    <col min="4616" max="4616" width="7.7109375" style="2" customWidth="1"/>
    <col min="4617" max="4617" width="3.42578125" style="2" customWidth="1"/>
    <col min="4618" max="4637" width="9.140625" style="2"/>
    <col min="4638" max="4638" width="4.140625" style="2" customWidth="1"/>
    <col min="4639" max="4864" width="9.140625" style="2"/>
    <col min="4865" max="4865" width="42.42578125" style="2" customWidth="1"/>
    <col min="4866" max="4866" width="16.7109375" style="2" customWidth="1"/>
    <col min="4867" max="4867" width="5.85546875" style="2" customWidth="1"/>
    <col min="4868" max="4868" width="7.7109375" style="2" customWidth="1"/>
    <col min="4869" max="4869" width="3.42578125" style="2" customWidth="1"/>
    <col min="4870" max="4870" width="16.7109375" style="2" customWidth="1"/>
    <col min="4871" max="4871" width="5.85546875" style="2" customWidth="1"/>
    <col min="4872" max="4872" width="7.7109375" style="2" customWidth="1"/>
    <col min="4873" max="4873" width="3.42578125" style="2" customWidth="1"/>
    <col min="4874" max="4893" width="9.140625" style="2"/>
    <col min="4894" max="4894" width="4.140625" style="2" customWidth="1"/>
    <col min="4895" max="5120" width="9.140625" style="2"/>
    <col min="5121" max="5121" width="42.42578125" style="2" customWidth="1"/>
    <col min="5122" max="5122" width="16.7109375" style="2" customWidth="1"/>
    <col min="5123" max="5123" width="5.85546875" style="2" customWidth="1"/>
    <col min="5124" max="5124" width="7.7109375" style="2" customWidth="1"/>
    <col min="5125" max="5125" width="3.42578125" style="2" customWidth="1"/>
    <col min="5126" max="5126" width="16.7109375" style="2" customWidth="1"/>
    <col min="5127" max="5127" width="5.85546875" style="2" customWidth="1"/>
    <col min="5128" max="5128" width="7.7109375" style="2" customWidth="1"/>
    <col min="5129" max="5129" width="3.42578125" style="2" customWidth="1"/>
    <col min="5130" max="5149" width="9.140625" style="2"/>
    <col min="5150" max="5150" width="4.140625" style="2" customWidth="1"/>
    <col min="5151" max="5376" width="9.140625" style="2"/>
    <col min="5377" max="5377" width="42.42578125" style="2" customWidth="1"/>
    <col min="5378" max="5378" width="16.7109375" style="2" customWidth="1"/>
    <col min="5379" max="5379" width="5.85546875" style="2" customWidth="1"/>
    <col min="5380" max="5380" width="7.7109375" style="2" customWidth="1"/>
    <col min="5381" max="5381" width="3.42578125" style="2" customWidth="1"/>
    <col min="5382" max="5382" width="16.7109375" style="2" customWidth="1"/>
    <col min="5383" max="5383" width="5.85546875" style="2" customWidth="1"/>
    <col min="5384" max="5384" width="7.7109375" style="2" customWidth="1"/>
    <col min="5385" max="5385" width="3.42578125" style="2" customWidth="1"/>
    <col min="5386" max="5405" width="9.140625" style="2"/>
    <col min="5406" max="5406" width="4.140625" style="2" customWidth="1"/>
    <col min="5407" max="5632" width="9.140625" style="2"/>
    <col min="5633" max="5633" width="42.42578125" style="2" customWidth="1"/>
    <col min="5634" max="5634" width="16.7109375" style="2" customWidth="1"/>
    <col min="5635" max="5635" width="5.85546875" style="2" customWidth="1"/>
    <col min="5636" max="5636" width="7.7109375" style="2" customWidth="1"/>
    <col min="5637" max="5637" width="3.42578125" style="2" customWidth="1"/>
    <col min="5638" max="5638" width="16.7109375" style="2" customWidth="1"/>
    <col min="5639" max="5639" width="5.85546875" style="2" customWidth="1"/>
    <col min="5640" max="5640" width="7.7109375" style="2" customWidth="1"/>
    <col min="5641" max="5641" width="3.42578125" style="2" customWidth="1"/>
    <col min="5642" max="5661" width="9.140625" style="2"/>
    <col min="5662" max="5662" width="4.140625" style="2" customWidth="1"/>
    <col min="5663" max="5888" width="9.140625" style="2"/>
    <col min="5889" max="5889" width="42.42578125" style="2" customWidth="1"/>
    <col min="5890" max="5890" width="16.7109375" style="2" customWidth="1"/>
    <col min="5891" max="5891" width="5.85546875" style="2" customWidth="1"/>
    <col min="5892" max="5892" width="7.7109375" style="2" customWidth="1"/>
    <col min="5893" max="5893" width="3.42578125" style="2" customWidth="1"/>
    <col min="5894" max="5894" width="16.7109375" style="2" customWidth="1"/>
    <col min="5895" max="5895" width="5.85546875" style="2" customWidth="1"/>
    <col min="5896" max="5896" width="7.7109375" style="2" customWidth="1"/>
    <col min="5897" max="5897" width="3.42578125" style="2" customWidth="1"/>
    <col min="5898" max="5917" width="9.140625" style="2"/>
    <col min="5918" max="5918" width="4.140625" style="2" customWidth="1"/>
    <col min="5919" max="6144" width="9.140625" style="2"/>
    <col min="6145" max="6145" width="42.42578125" style="2" customWidth="1"/>
    <col min="6146" max="6146" width="16.7109375" style="2" customWidth="1"/>
    <col min="6147" max="6147" width="5.85546875" style="2" customWidth="1"/>
    <col min="6148" max="6148" width="7.7109375" style="2" customWidth="1"/>
    <col min="6149" max="6149" width="3.42578125" style="2" customWidth="1"/>
    <col min="6150" max="6150" width="16.7109375" style="2" customWidth="1"/>
    <col min="6151" max="6151" width="5.85546875" style="2" customWidth="1"/>
    <col min="6152" max="6152" width="7.7109375" style="2" customWidth="1"/>
    <col min="6153" max="6153" width="3.42578125" style="2" customWidth="1"/>
    <col min="6154" max="6173" width="9.140625" style="2"/>
    <col min="6174" max="6174" width="4.140625" style="2" customWidth="1"/>
    <col min="6175" max="6400" width="9.140625" style="2"/>
    <col min="6401" max="6401" width="42.42578125" style="2" customWidth="1"/>
    <col min="6402" max="6402" width="16.7109375" style="2" customWidth="1"/>
    <col min="6403" max="6403" width="5.85546875" style="2" customWidth="1"/>
    <col min="6404" max="6404" width="7.7109375" style="2" customWidth="1"/>
    <col min="6405" max="6405" width="3.42578125" style="2" customWidth="1"/>
    <col min="6406" max="6406" width="16.7109375" style="2" customWidth="1"/>
    <col min="6407" max="6407" width="5.85546875" style="2" customWidth="1"/>
    <col min="6408" max="6408" width="7.7109375" style="2" customWidth="1"/>
    <col min="6409" max="6409" width="3.42578125" style="2" customWidth="1"/>
    <col min="6410" max="6429" width="9.140625" style="2"/>
    <col min="6430" max="6430" width="4.140625" style="2" customWidth="1"/>
    <col min="6431" max="6656" width="9.140625" style="2"/>
    <col min="6657" max="6657" width="42.42578125" style="2" customWidth="1"/>
    <col min="6658" max="6658" width="16.7109375" style="2" customWidth="1"/>
    <col min="6659" max="6659" width="5.85546875" style="2" customWidth="1"/>
    <col min="6660" max="6660" width="7.7109375" style="2" customWidth="1"/>
    <col min="6661" max="6661" width="3.42578125" style="2" customWidth="1"/>
    <col min="6662" max="6662" width="16.7109375" style="2" customWidth="1"/>
    <col min="6663" max="6663" width="5.85546875" style="2" customWidth="1"/>
    <col min="6664" max="6664" width="7.7109375" style="2" customWidth="1"/>
    <col min="6665" max="6665" width="3.42578125" style="2" customWidth="1"/>
    <col min="6666" max="6685" width="9.140625" style="2"/>
    <col min="6686" max="6686" width="4.140625" style="2" customWidth="1"/>
    <col min="6687" max="6912" width="9.140625" style="2"/>
    <col min="6913" max="6913" width="42.42578125" style="2" customWidth="1"/>
    <col min="6914" max="6914" width="16.7109375" style="2" customWidth="1"/>
    <col min="6915" max="6915" width="5.85546875" style="2" customWidth="1"/>
    <col min="6916" max="6916" width="7.7109375" style="2" customWidth="1"/>
    <col min="6917" max="6917" width="3.42578125" style="2" customWidth="1"/>
    <col min="6918" max="6918" width="16.7109375" style="2" customWidth="1"/>
    <col min="6919" max="6919" width="5.85546875" style="2" customWidth="1"/>
    <col min="6920" max="6920" width="7.7109375" style="2" customWidth="1"/>
    <col min="6921" max="6921" width="3.42578125" style="2" customWidth="1"/>
    <col min="6922" max="6941" width="9.140625" style="2"/>
    <col min="6942" max="6942" width="4.140625" style="2" customWidth="1"/>
    <col min="6943" max="7168" width="9.140625" style="2"/>
    <col min="7169" max="7169" width="42.42578125" style="2" customWidth="1"/>
    <col min="7170" max="7170" width="16.7109375" style="2" customWidth="1"/>
    <col min="7171" max="7171" width="5.85546875" style="2" customWidth="1"/>
    <col min="7172" max="7172" width="7.7109375" style="2" customWidth="1"/>
    <col min="7173" max="7173" width="3.42578125" style="2" customWidth="1"/>
    <col min="7174" max="7174" width="16.7109375" style="2" customWidth="1"/>
    <col min="7175" max="7175" width="5.85546875" style="2" customWidth="1"/>
    <col min="7176" max="7176" width="7.7109375" style="2" customWidth="1"/>
    <col min="7177" max="7177" width="3.42578125" style="2" customWidth="1"/>
    <col min="7178" max="7197" width="9.140625" style="2"/>
    <col min="7198" max="7198" width="4.140625" style="2" customWidth="1"/>
    <col min="7199" max="7424" width="9.140625" style="2"/>
    <col min="7425" max="7425" width="42.42578125" style="2" customWidth="1"/>
    <col min="7426" max="7426" width="16.7109375" style="2" customWidth="1"/>
    <col min="7427" max="7427" width="5.85546875" style="2" customWidth="1"/>
    <col min="7428" max="7428" width="7.7109375" style="2" customWidth="1"/>
    <col min="7429" max="7429" width="3.42578125" style="2" customWidth="1"/>
    <col min="7430" max="7430" width="16.7109375" style="2" customWidth="1"/>
    <col min="7431" max="7431" width="5.85546875" style="2" customWidth="1"/>
    <col min="7432" max="7432" width="7.7109375" style="2" customWidth="1"/>
    <col min="7433" max="7433" width="3.42578125" style="2" customWidth="1"/>
    <col min="7434" max="7453" width="9.140625" style="2"/>
    <col min="7454" max="7454" width="4.140625" style="2" customWidth="1"/>
    <col min="7455" max="7680" width="9.140625" style="2"/>
    <col min="7681" max="7681" width="42.42578125" style="2" customWidth="1"/>
    <col min="7682" max="7682" width="16.7109375" style="2" customWidth="1"/>
    <col min="7683" max="7683" width="5.85546875" style="2" customWidth="1"/>
    <col min="7684" max="7684" width="7.7109375" style="2" customWidth="1"/>
    <col min="7685" max="7685" width="3.42578125" style="2" customWidth="1"/>
    <col min="7686" max="7686" width="16.7109375" style="2" customWidth="1"/>
    <col min="7687" max="7687" width="5.85546875" style="2" customWidth="1"/>
    <col min="7688" max="7688" width="7.7109375" style="2" customWidth="1"/>
    <col min="7689" max="7689" width="3.42578125" style="2" customWidth="1"/>
    <col min="7690" max="7709" width="9.140625" style="2"/>
    <col min="7710" max="7710" width="4.140625" style="2" customWidth="1"/>
    <col min="7711" max="7936" width="9.140625" style="2"/>
    <col min="7937" max="7937" width="42.42578125" style="2" customWidth="1"/>
    <col min="7938" max="7938" width="16.7109375" style="2" customWidth="1"/>
    <col min="7939" max="7939" width="5.85546875" style="2" customWidth="1"/>
    <col min="7940" max="7940" width="7.7109375" style="2" customWidth="1"/>
    <col min="7941" max="7941" width="3.42578125" style="2" customWidth="1"/>
    <col min="7942" max="7942" width="16.7109375" style="2" customWidth="1"/>
    <col min="7943" max="7943" width="5.85546875" style="2" customWidth="1"/>
    <col min="7944" max="7944" width="7.7109375" style="2" customWidth="1"/>
    <col min="7945" max="7945" width="3.42578125" style="2" customWidth="1"/>
    <col min="7946" max="7965" width="9.140625" style="2"/>
    <col min="7966" max="7966" width="4.140625" style="2" customWidth="1"/>
    <col min="7967" max="8192" width="9.140625" style="2"/>
    <col min="8193" max="8193" width="42.42578125" style="2" customWidth="1"/>
    <col min="8194" max="8194" width="16.7109375" style="2" customWidth="1"/>
    <col min="8195" max="8195" width="5.85546875" style="2" customWidth="1"/>
    <col min="8196" max="8196" width="7.7109375" style="2" customWidth="1"/>
    <col min="8197" max="8197" width="3.42578125" style="2" customWidth="1"/>
    <col min="8198" max="8198" width="16.7109375" style="2" customWidth="1"/>
    <col min="8199" max="8199" width="5.85546875" style="2" customWidth="1"/>
    <col min="8200" max="8200" width="7.7109375" style="2" customWidth="1"/>
    <col min="8201" max="8201" width="3.42578125" style="2" customWidth="1"/>
    <col min="8202" max="8221" width="9.140625" style="2"/>
    <col min="8222" max="8222" width="4.140625" style="2" customWidth="1"/>
    <col min="8223" max="8448" width="9.140625" style="2"/>
    <col min="8449" max="8449" width="42.42578125" style="2" customWidth="1"/>
    <col min="8450" max="8450" width="16.7109375" style="2" customWidth="1"/>
    <col min="8451" max="8451" width="5.85546875" style="2" customWidth="1"/>
    <col min="8452" max="8452" width="7.7109375" style="2" customWidth="1"/>
    <col min="8453" max="8453" width="3.42578125" style="2" customWidth="1"/>
    <col min="8454" max="8454" width="16.7109375" style="2" customWidth="1"/>
    <col min="8455" max="8455" width="5.85546875" style="2" customWidth="1"/>
    <col min="8456" max="8456" width="7.7109375" style="2" customWidth="1"/>
    <col min="8457" max="8457" width="3.42578125" style="2" customWidth="1"/>
    <col min="8458" max="8477" width="9.140625" style="2"/>
    <col min="8478" max="8478" width="4.140625" style="2" customWidth="1"/>
    <col min="8479" max="8704" width="9.140625" style="2"/>
    <col min="8705" max="8705" width="42.42578125" style="2" customWidth="1"/>
    <col min="8706" max="8706" width="16.7109375" style="2" customWidth="1"/>
    <col min="8707" max="8707" width="5.85546875" style="2" customWidth="1"/>
    <col min="8708" max="8708" width="7.7109375" style="2" customWidth="1"/>
    <col min="8709" max="8709" width="3.42578125" style="2" customWidth="1"/>
    <col min="8710" max="8710" width="16.7109375" style="2" customWidth="1"/>
    <col min="8711" max="8711" width="5.85546875" style="2" customWidth="1"/>
    <col min="8712" max="8712" width="7.7109375" style="2" customWidth="1"/>
    <col min="8713" max="8713" width="3.42578125" style="2" customWidth="1"/>
    <col min="8714" max="8733" width="9.140625" style="2"/>
    <col min="8734" max="8734" width="4.140625" style="2" customWidth="1"/>
    <col min="8735" max="8960" width="9.140625" style="2"/>
    <col min="8961" max="8961" width="42.42578125" style="2" customWidth="1"/>
    <col min="8962" max="8962" width="16.7109375" style="2" customWidth="1"/>
    <col min="8963" max="8963" width="5.85546875" style="2" customWidth="1"/>
    <col min="8964" max="8964" width="7.7109375" style="2" customWidth="1"/>
    <col min="8965" max="8965" width="3.42578125" style="2" customWidth="1"/>
    <col min="8966" max="8966" width="16.7109375" style="2" customWidth="1"/>
    <col min="8967" max="8967" width="5.85546875" style="2" customWidth="1"/>
    <col min="8968" max="8968" width="7.7109375" style="2" customWidth="1"/>
    <col min="8969" max="8969" width="3.42578125" style="2" customWidth="1"/>
    <col min="8970" max="8989" width="9.140625" style="2"/>
    <col min="8990" max="8990" width="4.140625" style="2" customWidth="1"/>
    <col min="8991" max="9216" width="9.140625" style="2"/>
    <col min="9217" max="9217" width="42.42578125" style="2" customWidth="1"/>
    <col min="9218" max="9218" width="16.7109375" style="2" customWidth="1"/>
    <col min="9219" max="9219" width="5.85546875" style="2" customWidth="1"/>
    <col min="9220" max="9220" width="7.7109375" style="2" customWidth="1"/>
    <col min="9221" max="9221" width="3.42578125" style="2" customWidth="1"/>
    <col min="9222" max="9222" width="16.7109375" style="2" customWidth="1"/>
    <col min="9223" max="9223" width="5.85546875" style="2" customWidth="1"/>
    <col min="9224" max="9224" width="7.7109375" style="2" customWidth="1"/>
    <col min="9225" max="9225" width="3.42578125" style="2" customWidth="1"/>
    <col min="9226" max="9245" width="9.140625" style="2"/>
    <col min="9246" max="9246" width="4.140625" style="2" customWidth="1"/>
    <col min="9247" max="9472" width="9.140625" style="2"/>
    <col min="9473" max="9473" width="42.42578125" style="2" customWidth="1"/>
    <col min="9474" max="9474" width="16.7109375" style="2" customWidth="1"/>
    <col min="9475" max="9475" width="5.85546875" style="2" customWidth="1"/>
    <col min="9476" max="9476" width="7.7109375" style="2" customWidth="1"/>
    <col min="9477" max="9477" width="3.42578125" style="2" customWidth="1"/>
    <col min="9478" max="9478" width="16.7109375" style="2" customWidth="1"/>
    <col min="9479" max="9479" width="5.85546875" style="2" customWidth="1"/>
    <col min="9480" max="9480" width="7.7109375" style="2" customWidth="1"/>
    <col min="9481" max="9481" width="3.42578125" style="2" customWidth="1"/>
    <col min="9482" max="9501" width="9.140625" style="2"/>
    <col min="9502" max="9502" width="4.140625" style="2" customWidth="1"/>
    <col min="9503" max="9728" width="9.140625" style="2"/>
    <col min="9729" max="9729" width="42.42578125" style="2" customWidth="1"/>
    <col min="9730" max="9730" width="16.7109375" style="2" customWidth="1"/>
    <col min="9731" max="9731" width="5.85546875" style="2" customWidth="1"/>
    <col min="9732" max="9732" width="7.7109375" style="2" customWidth="1"/>
    <col min="9733" max="9733" width="3.42578125" style="2" customWidth="1"/>
    <col min="9734" max="9734" width="16.7109375" style="2" customWidth="1"/>
    <col min="9735" max="9735" width="5.85546875" style="2" customWidth="1"/>
    <col min="9736" max="9736" width="7.7109375" style="2" customWidth="1"/>
    <col min="9737" max="9737" width="3.42578125" style="2" customWidth="1"/>
    <col min="9738" max="9757" width="9.140625" style="2"/>
    <col min="9758" max="9758" width="4.140625" style="2" customWidth="1"/>
    <col min="9759" max="9984" width="9.140625" style="2"/>
    <col min="9985" max="9985" width="42.42578125" style="2" customWidth="1"/>
    <col min="9986" max="9986" width="16.7109375" style="2" customWidth="1"/>
    <col min="9987" max="9987" width="5.85546875" style="2" customWidth="1"/>
    <col min="9988" max="9988" width="7.7109375" style="2" customWidth="1"/>
    <col min="9989" max="9989" width="3.42578125" style="2" customWidth="1"/>
    <col min="9990" max="9990" width="16.7109375" style="2" customWidth="1"/>
    <col min="9991" max="9991" width="5.85546875" style="2" customWidth="1"/>
    <col min="9992" max="9992" width="7.7109375" style="2" customWidth="1"/>
    <col min="9993" max="9993" width="3.42578125" style="2" customWidth="1"/>
    <col min="9994" max="10013" width="9.140625" style="2"/>
    <col min="10014" max="10014" width="4.140625" style="2" customWidth="1"/>
    <col min="10015" max="10240" width="9.140625" style="2"/>
    <col min="10241" max="10241" width="42.42578125" style="2" customWidth="1"/>
    <col min="10242" max="10242" width="16.7109375" style="2" customWidth="1"/>
    <col min="10243" max="10243" width="5.85546875" style="2" customWidth="1"/>
    <col min="10244" max="10244" width="7.7109375" style="2" customWidth="1"/>
    <col min="10245" max="10245" width="3.42578125" style="2" customWidth="1"/>
    <col min="10246" max="10246" width="16.7109375" style="2" customWidth="1"/>
    <col min="10247" max="10247" width="5.85546875" style="2" customWidth="1"/>
    <col min="10248" max="10248" width="7.7109375" style="2" customWidth="1"/>
    <col min="10249" max="10249" width="3.42578125" style="2" customWidth="1"/>
    <col min="10250" max="10269" width="9.140625" style="2"/>
    <col min="10270" max="10270" width="4.140625" style="2" customWidth="1"/>
    <col min="10271" max="10496" width="9.140625" style="2"/>
    <col min="10497" max="10497" width="42.42578125" style="2" customWidth="1"/>
    <col min="10498" max="10498" width="16.7109375" style="2" customWidth="1"/>
    <col min="10499" max="10499" width="5.85546875" style="2" customWidth="1"/>
    <col min="10500" max="10500" width="7.7109375" style="2" customWidth="1"/>
    <col min="10501" max="10501" width="3.42578125" style="2" customWidth="1"/>
    <col min="10502" max="10502" width="16.7109375" style="2" customWidth="1"/>
    <col min="10503" max="10503" width="5.85546875" style="2" customWidth="1"/>
    <col min="10504" max="10504" width="7.7109375" style="2" customWidth="1"/>
    <col min="10505" max="10505" width="3.42578125" style="2" customWidth="1"/>
    <col min="10506" max="10525" width="9.140625" style="2"/>
    <col min="10526" max="10526" width="4.140625" style="2" customWidth="1"/>
    <col min="10527" max="10752" width="9.140625" style="2"/>
    <col min="10753" max="10753" width="42.42578125" style="2" customWidth="1"/>
    <col min="10754" max="10754" width="16.7109375" style="2" customWidth="1"/>
    <col min="10755" max="10755" width="5.85546875" style="2" customWidth="1"/>
    <col min="10756" max="10756" width="7.7109375" style="2" customWidth="1"/>
    <col min="10757" max="10757" width="3.42578125" style="2" customWidth="1"/>
    <col min="10758" max="10758" width="16.7109375" style="2" customWidth="1"/>
    <col min="10759" max="10759" width="5.85546875" style="2" customWidth="1"/>
    <col min="10760" max="10760" width="7.7109375" style="2" customWidth="1"/>
    <col min="10761" max="10761" width="3.42578125" style="2" customWidth="1"/>
    <col min="10762" max="10781" width="9.140625" style="2"/>
    <col min="10782" max="10782" width="4.140625" style="2" customWidth="1"/>
    <col min="10783" max="11008" width="9.140625" style="2"/>
    <col min="11009" max="11009" width="42.42578125" style="2" customWidth="1"/>
    <col min="11010" max="11010" width="16.7109375" style="2" customWidth="1"/>
    <col min="11011" max="11011" width="5.85546875" style="2" customWidth="1"/>
    <col min="11012" max="11012" width="7.7109375" style="2" customWidth="1"/>
    <col min="11013" max="11013" width="3.42578125" style="2" customWidth="1"/>
    <col min="11014" max="11014" width="16.7109375" style="2" customWidth="1"/>
    <col min="11015" max="11015" width="5.85546875" style="2" customWidth="1"/>
    <col min="11016" max="11016" width="7.7109375" style="2" customWidth="1"/>
    <col min="11017" max="11017" width="3.42578125" style="2" customWidth="1"/>
    <col min="11018" max="11037" width="9.140625" style="2"/>
    <col min="11038" max="11038" width="4.140625" style="2" customWidth="1"/>
    <col min="11039" max="11264" width="9.140625" style="2"/>
    <col min="11265" max="11265" width="42.42578125" style="2" customWidth="1"/>
    <col min="11266" max="11266" width="16.7109375" style="2" customWidth="1"/>
    <col min="11267" max="11267" width="5.85546875" style="2" customWidth="1"/>
    <col min="11268" max="11268" width="7.7109375" style="2" customWidth="1"/>
    <col min="11269" max="11269" width="3.42578125" style="2" customWidth="1"/>
    <col min="11270" max="11270" width="16.7109375" style="2" customWidth="1"/>
    <col min="11271" max="11271" width="5.85546875" style="2" customWidth="1"/>
    <col min="11272" max="11272" width="7.7109375" style="2" customWidth="1"/>
    <col min="11273" max="11273" width="3.42578125" style="2" customWidth="1"/>
    <col min="11274" max="11293" width="9.140625" style="2"/>
    <col min="11294" max="11294" width="4.140625" style="2" customWidth="1"/>
    <col min="11295" max="11520" width="9.140625" style="2"/>
    <col min="11521" max="11521" width="42.42578125" style="2" customWidth="1"/>
    <col min="11522" max="11522" width="16.7109375" style="2" customWidth="1"/>
    <col min="11523" max="11523" width="5.85546875" style="2" customWidth="1"/>
    <col min="11524" max="11524" width="7.7109375" style="2" customWidth="1"/>
    <col min="11525" max="11525" width="3.42578125" style="2" customWidth="1"/>
    <col min="11526" max="11526" width="16.7109375" style="2" customWidth="1"/>
    <col min="11527" max="11527" width="5.85546875" style="2" customWidth="1"/>
    <col min="11528" max="11528" width="7.7109375" style="2" customWidth="1"/>
    <col min="11529" max="11529" width="3.42578125" style="2" customWidth="1"/>
    <col min="11530" max="11549" width="9.140625" style="2"/>
    <col min="11550" max="11550" width="4.140625" style="2" customWidth="1"/>
    <col min="11551" max="11776" width="9.140625" style="2"/>
    <col min="11777" max="11777" width="42.42578125" style="2" customWidth="1"/>
    <col min="11778" max="11778" width="16.7109375" style="2" customWidth="1"/>
    <col min="11779" max="11779" width="5.85546875" style="2" customWidth="1"/>
    <col min="11780" max="11780" width="7.7109375" style="2" customWidth="1"/>
    <col min="11781" max="11781" width="3.42578125" style="2" customWidth="1"/>
    <col min="11782" max="11782" width="16.7109375" style="2" customWidth="1"/>
    <col min="11783" max="11783" width="5.85546875" style="2" customWidth="1"/>
    <col min="11784" max="11784" width="7.7109375" style="2" customWidth="1"/>
    <col min="11785" max="11785" width="3.42578125" style="2" customWidth="1"/>
    <col min="11786" max="11805" width="9.140625" style="2"/>
    <col min="11806" max="11806" width="4.140625" style="2" customWidth="1"/>
    <col min="11807" max="12032" width="9.140625" style="2"/>
    <col min="12033" max="12033" width="42.42578125" style="2" customWidth="1"/>
    <col min="12034" max="12034" width="16.7109375" style="2" customWidth="1"/>
    <col min="12035" max="12035" width="5.85546875" style="2" customWidth="1"/>
    <col min="12036" max="12036" width="7.7109375" style="2" customWidth="1"/>
    <col min="12037" max="12037" width="3.42578125" style="2" customWidth="1"/>
    <col min="12038" max="12038" width="16.7109375" style="2" customWidth="1"/>
    <col min="12039" max="12039" width="5.85546875" style="2" customWidth="1"/>
    <col min="12040" max="12040" width="7.7109375" style="2" customWidth="1"/>
    <col min="12041" max="12041" width="3.42578125" style="2" customWidth="1"/>
    <col min="12042" max="12061" width="9.140625" style="2"/>
    <col min="12062" max="12062" width="4.140625" style="2" customWidth="1"/>
    <col min="12063" max="12288" width="9.140625" style="2"/>
    <col min="12289" max="12289" width="42.42578125" style="2" customWidth="1"/>
    <col min="12290" max="12290" width="16.7109375" style="2" customWidth="1"/>
    <col min="12291" max="12291" width="5.85546875" style="2" customWidth="1"/>
    <col min="12292" max="12292" width="7.7109375" style="2" customWidth="1"/>
    <col min="12293" max="12293" width="3.42578125" style="2" customWidth="1"/>
    <col min="12294" max="12294" width="16.7109375" style="2" customWidth="1"/>
    <col min="12295" max="12295" width="5.85546875" style="2" customWidth="1"/>
    <col min="12296" max="12296" width="7.7109375" style="2" customWidth="1"/>
    <col min="12297" max="12297" width="3.42578125" style="2" customWidth="1"/>
    <col min="12298" max="12317" width="9.140625" style="2"/>
    <col min="12318" max="12318" width="4.140625" style="2" customWidth="1"/>
    <col min="12319" max="12544" width="9.140625" style="2"/>
    <col min="12545" max="12545" width="42.42578125" style="2" customWidth="1"/>
    <col min="12546" max="12546" width="16.7109375" style="2" customWidth="1"/>
    <col min="12547" max="12547" width="5.85546875" style="2" customWidth="1"/>
    <col min="12548" max="12548" width="7.7109375" style="2" customWidth="1"/>
    <col min="12549" max="12549" width="3.42578125" style="2" customWidth="1"/>
    <col min="12550" max="12550" width="16.7109375" style="2" customWidth="1"/>
    <col min="12551" max="12551" width="5.85546875" style="2" customWidth="1"/>
    <col min="12552" max="12552" width="7.7109375" style="2" customWidth="1"/>
    <col min="12553" max="12553" width="3.42578125" style="2" customWidth="1"/>
    <col min="12554" max="12573" width="9.140625" style="2"/>
    <col min="12574" max="12574" width="4.140625" style="2" customWidth="1"/>
    <col min="12575" max="12800" width="9.140625" style="2"/>
    <col min="12801" max="12801" width="42.42578125" style="2" customWidth="1"/>
    <col min="12802" max="12802" width="16.7109375" style="2" customWidth="1"/>
    <col min="12803" max="12803" width="5.85546875" style="2" customWidth="1"/>
    <col min="12804" max="12804" width="7.7109375" style="2" customWidth="1"/>
    <col min="12805" max="12805" width="3.42578125" style="2" customWidth="1"/>
    <col min="12806" max="12806" width="16.7109375" style="2" customWidth="1"/>
    <col min="12807" max="12807" width="5.85546875" style="2" customWidth="1"/>
    <col min="12808" max="12808" width="7.7109375" style="2" customWidth="1"/>
    <col min="12809" max="12809" width="3.42578125" style="2" customWidth="1"/>
    <col min="12810" max="12829" width="9.140625" style="2"/>
    <col min="12830" max="12830" width="4.140625" style="2" customWidth="1"/>
    <col min="12831" max="13056" width="9.140625" style="2"/>
    <col min="13057" max="13057" width="42.42578125" style="2" customWidth="1"/>
    <col min="13058" max="13058" width="16.7109375" style="2" customWidth="1"/>
    <col min="13059" max="13059" width="5.85546875" style="2" customWidth="1"/>
    <col min="13060" max="13060" width="7.7109375" style="2" customWidth="1"/>
    <col min="13061" max="13061" width="3.42578125" style="2" customWidth="1"/>
    <col min="13062" max="13062" width="16.7109375" style="2" customWidth="1"/>
    <col min="13063" max="13063" width="5.85546875" style="2" customWidth="1"/>
    <col min="13064" max="13064" width="7.7109375" style="2" customWidth="1"/>
    <col min="13065" max="13065" width="3.42578125" style="2" customWidth="1"/>
    <col min="13066" max="13085" width="9.140625" style="2"/>
    <col min="13086" max="13086" width="4.140625" style="2" customWidth="1"/>
    <col min="13087" max="13312" width="9.140625" style="2"/>
    <col min="13313" max="13313" width="42.42578125" style="2" customWidth="1"/>
    <col min="13314" max="13314" width="16.7109375" style="2" customWidth="1"/>
    <col min="13315" max="13315" width="5.85546875" style="2" customWidth="1"/>
    <col min="13316" max="13316" width="7.7109375" style="2" customWidth="1"/>
    <col min="13317" max="13317" width="3.42578125" style="2" customWidth="1"/>
    <col min="13318" max="13318" width="16.7109375" style="2" customWidth="1"/>
    <col min="13319" max="13319" width="5.85546875" style="2" customWidth="1"/>
    <col min="13320" max="13320" width="7.7109375" style="2" customWidth="1"/>
    <col min="13321" max="13321" width="3.42578125" style="2" customWidth="1"/>
    <col min="13322" max="13341" width="9.140625" style="2"/>
    <col min="13342" max="13342" width="4.140625" style="2" customWidth="1"/>
    <col min="13343" max="13568" width="9.140625" style="2"/>
    <col min="13569" max="13569" width="42.42578125" style="2" customWidth="1"/>
    <col min="13570" max="13570" width="16.7109375" style="2" customWidth="1"/>
    <col min="13571" max="13571" width="5.85546875" style="2" customWidth="1"/>
    <col min="13572" max="13572" width="7.7109375" style="2" customWidth="1"/>
    <col min="13573" max="13573" width="3.42578125" style="2" customWidth="1"/>
    <col min="13574" max="13574" width="16.7109375" style="2" customWidth="1"/>
    <col min="13575" max="13575" width="5.85546875" style="2" customWidth="1"/>
    <col min="13576" max="13576" width="7.7109375" style="2" customWidth="1"/>
    <col min="13577" max="13577" width="3.42578125" style="2" customWidth="1"/>
    <col min="13578" max="13597" width="9.140625" style="2"/>
    <col min="13598" max="13598" width="4.140625" style="2" customWidth="1"/>
    <col min="13599" max="13824" width="9.140625" style="2"/>
    <col min="13825" max="13825" width="42.42578125" style="2" customWidth="1"/>
    <col min="13826" max="13826" width="16.7109375" style="2" customWidth="1"/>
    <col min="13827" max="13827" width="5.85546875" style="2" customWidth="1"/>
    <col min="13828" max="13828" width="7.7109375" style="2" customWidth="1"/>
    <col min="13829" max="13829" width="3.42578125" style="2" customWidth="1"/>
    <col min="13830" max="13830" width="16.7109375" style="2" customWidth="1"/>
    <col min="13831" max="13831" width="5.85546875" style="2" customWidth="1"/>
    <col min="13832" max="13832" width="7.7109375" style="2" customWidth="1"/>
    <col min="13833" max="13833" width="3.42578125" style="2" customWidth="1"/>
    <col min="13834" max="13853" width="9.140625" style="2"/>
    <col min="13854" max="13854" width="4.140625" style="2" customWidth="1"/>
    <col min="13855" max="14080" width="9.140625" style="2"/>
    <col min="14081" max="14081" width="42.42578125" style="2" customWidth="1"/>
    <col min="14082" max="14082" width="16.7109375" style="2" customWidth="1"/>
    <col min="14083" max="14083" width="5.85546875" style="2" customWidth="1"/>
    <col min="14084" max="14084" width="7.7109375" style="2" customWidth="1"/>
    <col min="14085" max="14085" width="3.42578125" style="2" customWidth="1"/>
    <col min="14086" max="14086" width="16.7109375" style="2" customWidth="1"/>
    <col min="14087" max="14087" width="5.85546875" style="2" customWidth="1"/>
    <col min="14088" max="14088" width="7.7109375" style="2" customWidth="1"/>
    <col min="14089" max="14089" width="3.42578125" style="2" customWidth="1"/>
    <col min="14090" max="14109" width="9.140625" style="2"/>
    <col min="14110" max="14110" width="4.140625" style="2" customWidth="1"/>
    <col min="14111" max="14336" width="9.140625" style="2"/>
    <col min="14337" max="14337" width="42.42578125" style="2" customWidth="1"/>
    <col min="14338" max="14338" width="16.7109375" style="2" customWidth="1"/>
    <col min="14339" max="14339" width="5.85546875" style="2" customWidth="1"/>
    <col min="14340" max="14340" width="7.7109375" style="2" customWidth="1"/>
    <col min="14341" max="14341" width="3.42578125" style="2" customWidth="1"/>
    <col min="14342" max="14342" width="16.7109375" style="2" customWidth="1"/>
    <col min="14343" max="14343" width="5.85546875" style="2" customWidth="1"/>
    <col min="14344" max="14344" width="7.7109375" style="2" customWidth="1"/>
    <col min="14345" max="14345" width="3.42578125" style="2" customWidth="1"/>
    <col min="14346" max="14365" width="9.140625" style="2"/>
    <col min="14366" max="14366" width="4.140625" style="2" customWidth="1"/>
    <col min="14367" max="14592" width="9.140625" style="2"/>
    <col min="14593" max="14593" width="42.42578125" style="2" customWidth="1"/>
    <col min="14594" max="14594" width="16.7109375" style="2" customWidth="1"/>
    <col min="14595" max="14595" width="5.85546875" style="2" customWidth="1"/>
    <col min="14596" max="14596" width="7.7109375" style="2" customWidth="1"/>
    <col min="14597" max="14597" width="3.42578125" style="2" customWidth="1"/>
    <col min="14598" max="14598" width="16.7109375" style="2" customWidth="1"/>
    <col min="14599" max="14599" width="5.85546875" style="2" customWidth="1"/>
    <col min="14600" max="14600" width="7.7109375" style="2" customWidth="1"/>
    <col min="14601" max="14601" width="3.42578125" style="2" customWidth="1"/>
    <col min="14602" max="14621" width="9.140625" style="2"/>
    <col min="14622" max="14622" width="4.140625" style="2" customWidth="1"/>
    <col min="14623" max="14848" width="9.140625" style="2"/>
    <col min="14849" max="14849" width="42.42578125" style="2" customWidth="1"/>
    <col min="14850" max="14850" width="16.7109375" style="2" customWidth="1"/>
    <col min="14851" max="14851" width="5.85546875" style="2" customWidth="1"/>
    <col min="14852" max="14852" width="7.7109375" style="2" customWidth="1"/>
    <col min="14853" max="14853" width="3.42578125" style="2" customWidth="1"/>
    <col min="14854" max="14854" width="16.7109375" style="2" customWidth="1"/>
    <col min="14855" max="14855" width="5.85546875" style="2" customWidth="1"/>
    <col min="14856" max="14856" width="7.7109375" style="2" customWidth="1"/>
    <col min="14857" max="14857" width="3.42578125" style="2" customWidth="1"/>
    <col min="14858" max="14877" width="9.140625" style="2"/>
    <col min="14878" max="14878" width="4.140625" style="2" customWidth="1"/>
    <col min="14879" max="15104" width="9.140625" style="2"/>
    <col min="15105" max="15105" width="42.42578125" style="2" customWidth="1"/>
    <col min="15106" max="15106" width="16.7109375" style="2" customWidth="1"/>
    <col min="15107" max="15107" width="5.85546875" style="2" customWidth="1"/>
    <col min="15108" max="15108" width="7.7109375" style="2" customWidth="1"/>
    <col min="15109" max="15109" width="3.42578125" style="2" customWidth="1"/>
    <col min="15110" max="15110" width="16.7109375" style="2" customWidth="1"/>
    <col min="15111" max="15111" width="5.85546875" style="2" customWidth="1"/>
    <col min="15112" max="15112" width="7.7109375" style="2" customWidth="1"/>
    <col min="15113" max="15113" width="3.42578125" style="2" customWidth="1"/>
    <col min="15114" max="15133" width="9.140625" style="2"/>
    <col min="15134" max="15134" width="4.140625" style="2" customWidth="1"/>
    <col min="15135" max="15360" width="9.140625" style="2"/>
    <col min="15361" max="15361" width="42.42578125" style="2" customWidth="1"/>
    <col min="15362" max="15362" width="16.7109375" style="2" customWidth="1"/>
    <col min="15363" max="15363" width="5.85546875" style="2" customWidth="1"/>
    <col min="15364" max="15364" width="7.7109375" style="2" customWidth="1"/>
    <col min="15365" max="15365" width="3.42578125" style="2" customWidth="1"/>
    <col min="15366" max="15366" width="16.7109375" style="2" customWidth="1"/>
    <col min="15367" max="15367" width="5.85546875" style="2" customWidth="1"/>
    <col min="15368" max="15368" width="7.7109375" style="2" customWidth="1"/>
    <col min="15369" max="15369" width="3.42578125" style="2" customWidth="1"/>
    <col min="15370" max="15389" width="9.140625" style="2"/>
    <col min="15390" max="15390" width="4.140625" style="2" customWidth="1"/>
    <col min="15391" max="15616" width="9.140625" style="2"/>
    <col min="15617" max="15617" width="42.42578125" style="2" customWidth="1"/>
    <col min="15618" max="15618" width="16.7109375" style="2" customWidth="1"/>
    <col min="15619" max="15619" width="5.85546875" style="2" customWidth="1"/>
    <col min="15620" max="15620" width="7.7109375" style="2" customWidth="1"/>
    <col min="15621" max="15621" width="3.42578125" style="2" customWidth="1"/>
    <col min="15622" max="15622" width="16.7109375" style="2" customWidth="1"/>
    <col min="15623" max="15623" width="5.85546875" style="2" customWidth="1"/>
    <col min="15624" max="15624" width="7.7109375" style="2" customWidth="1"/>
    <col min="15625" max="15625" width="3.42578125" style="2" customWidth="1"/>
    <col min="15626" max="15645" width="9.140625" style="2"/>
    <col min="15646" max="15646" width="4.140625" style="2" customWidth="1"/>
    <col min="15647" max="15872" width="9.140625" style="2"/>
    <col min="15873" max="15873" width="42.42578125" style="2" customWidth="1"/>
    <col min="15874" max="15874" width="16.7109375" style="2" customWidth="1"/>
    <col min="15875" max="15875" width="5.85546875" style="2" customWidth="1"/>
    <col min="15876" max="15876" width="7.7109375" style="2" customWidth="1"/>
    <col min="15877" max="15877" width="3.42578125" style="2" customWidth="1"/>
    <col min="15878" max="15878" width="16.7109375" style="2" customWidth="1"/>
    <col min="15879" max="15879" width="5.85546875" style="2" customWidth="1"/>
    <col min="15880" max="15880" width="7.7109375" style="2" customWidth="1"/>
    <col min="15881" max="15881" width="3.42578125" style="2" customWidth="1"/>
    <col min="15882" max="15901" width="9.140625" style="2"/>
    <col min="15902" max="15902" width="4.140625" style="2" customWidth="1"/>
    <col min="15903" max="16128" width="9.140625" style="2"/>
    <col min="16129" max="16129" width="42.42578125" style="2" customWidth="1"/>
    <col min="16130" max="16130" width="16.7109375" style="2" customWidth="1"/>
    <col min="16131" max="16131" width="5.85546875" style="2" customWidth="1"/>
    <col min="16132" max="16132" width="7.7109375" style="2" customWidth="1"/>
    <col min="16133" max="16133" width="3.42578125" style="2" customWidth="1"/>
    <col min="16134" max="16134" width="16.7109375" style="2" customWidth="1"/>
    <col min="16135" max="16135" width="5.85546875" style="2" customWidth="1"/>
    <col min="16136" max="16136" width="7.7109375" style="2" customWidth="1"/>
    <col min="16137" max="16137" width="3.42578125" style="2" customWidth="1"/>
    <col min="16138" max="16157" width="9.140625" style="2"/>
    <col min="16158" max="16158" width="4.140625" style="2" customWidth="1"/>
    <col min="16159" max="16384" width="9.140625" style="2"/>
  </cols>
  <sheetData>
    <row r="1" spans="1:16" ht="20.25" x14ac:dyDescent="0.3">
      <c r="A1" s="1" t="s">
        <v>31</v>
      </c>
      <c r="B1" s="1"/>
      <c r="C1" s="1"/>
      <c r="D1" s="1"/>
      <c r="E1" s="1"/>
      <c r="F1" s="1"/>
      <c r="G1" s="1"/>
      <c r="H1" s="1"/>
      <c r="I1" s="1"/>
    </row>
    <row r="2" spans="1:16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4" spans="1:16" ht="20.25" customHeight="1" x14ac:dyDescent="0.25">
      <c r="A4" s="3" t="s">
        <v>32</v>
      </c>
      <c r="B4" s="3"/>
      <c r="C4" s="3"/>
      <c r="D4" s="3"/>
      <c r="E4" s="3"/>
      <c r="F4" s="3"/>
      <c r="G4" s="3"/>
      <c r="H4" s="3"/>
      <c r="I4" s="3"/>
    </row>
    <row r="5" spans="1:16" ht="18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6" ht="15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16" s="5" customFormat="1" ht="20.25" customHeight="1" x14ac:dyDescent="0.2"/>
    <row r="8" spans="1:16" ht="15.75" x14ac:dyDescent="0.25">
      <c r="A8" s="6"/>
      <c r="B8" s="6"/>
      <c r="C8" s="8"/>
      <c r="D8" s="7" t="s">
        <v>5</v>
      </c>
      <c r="E8" s="8"/>
      <c r="F8" s="6"/>
      <c r="G8" s="8"/>
      <c r="H8" s="7" t="s">
        <v>5</v>
      </c>
      <c r="I8" s="9"/>
    </row>
    <row r="9" spans="1:16" ht="15.75" x14ac:dyDescent="0.25">
      <c r="A9" s="10" t="s">
        <v>6</v>
      </c>
      <c r="B9" s="11" t="s">
        <v>7</v>
      </c>
      <c r="C9" s="13"/>
      <c r="D9" s="12" t="s">
        <v>8</v>
      </c>
      <c r="E9" s="13"/>
      <c r="F9" s="11" t="s">
        <v>9</v>
      </c>
      <c r="G9" s="13"/>
      <c r="H9" s="12" t="s">
        <v>8</v>
      </c>
      <c r="I9" s="14"/>
      <c r="J9" s="44"/>
    </row>
    <row r="10" spans="1:16" x14ac:dyDescent="0.2">
      <c r="A10" s="45"/>
      <c r="B10" s="45"/>
      <c r="F10" s="45"/>
      <c r="I10" s="21"/>
      <c r="J10" s="46"/>
    </row>
    <row r="11" spans="1:16" ht="15.75" x14ac:dyDescent="0.25">
      <c r="A11" s="15" t="s">
        <v>10</v>
      </c>
      <c r="B11" s="22">
        <f>SUM(B12:B15)</f>
        <v>10177</v>
      </c>
      <c r="C11" s="47"/>
      <c r="D11" s="23">
        <f>(B11/B$101)*100</f>
        <v>6.237473875176974</v>
      </c>
      <c r="E11" s="47" t="s">
        <v>11</v>
      </c>
      <c r="F11" s="48">
        <f>SUM(F12:F15)</f>
        <v>1293918035</v>
      </c>
      <c r="G11" s="47"/>
      <c r="H11" s="23">
        <f>(F11/F$101)*100</f>
        <v>54.054963753140697</v>
      </c>
      <c r="I11" s="49" t="s">
        <v>11</v>
      </c>
      <c r="J11" s="46"/>
      <c r="K11" s="50"/>
      <c r="L11" s="51"/>
      <c r="O11" s="50"/>
      <c r="P11" s="51"/>
    </row>
    <row r="12" spans="1:16" ht="15" x14ac:dyDescent="0.2">
      <c r="A12" s="39" t="s">
        <v>33</v>
      </c>
      <c r="B12" s="16">
        <v>841</v>
      </c>
      <c r="C12" s="5"/>
      <c r="D12" s="17">
        <f>(B12/B$101)*100</f>
        <v>0.51544812115788896</v>
      </c>
      <c r="E12" s="5"/>
      <c r="F12" s="20">
        <v>823399019</v>
      </c>
      <c r="G12" s="5"/>
      <c r="H12" s="17">
        <f>(F12/F$101)*100</f>
        <v>34.398472640824274</v>
      </c>
      <c r="I12" s="19"/>
      <c r="J12" s="46"/>
      <c r="K12" s="50"/>
      <c r="L12" s="51"/>
      <c r="O12" s="50"/>
      <c r="P12" s="51"/>
    </row>
    <row r="13" spans="1:16" ht="15" x14ac:dyDescent="0.2">
      <c r="A13" s="39" t="s">
        <v>34</v>
      </c>
      <c r="B13" s="16">
        <v>3390</v>
      </c>
      <c r="C13" s="5"/>
      <c r="D13" s="17">
        <f>(B13/B$101)*100</f>
        <v>2.0777278605532028</v>
      </c>
      <c r="E13" s="5"/>
      <c r="F13" s="20">
        <v>11386100</v>
      </c>
      <c r="G13" s="5"/>
      <c r="H13" s="17">
        <f>(F13/F$101)*100</f>
        <v>0.47566786005083794</v>
      </c>
      <c r="I13" s="19"/>
      <c r="J13" s="46"/>
      <c r="K13" s="50"/>
      <c r="L13" s="51"/>
      <c r="O13" s="50"/>
      <c r="P13" s="51"/>
    </row>
    <row r="14" spans="1:16" ht="15" x14ac:dyDescent="0.2">
      <c r="A14" s="39" t="s">
        <v>35</v>
      </c>
      <c r="B14" s="16">
        <v>1023</v>
      </c>
      <c r="C14" s="5"/>
      <c r="D14" s="17">
        <f>(B14/B$101)*100</f>
        <v>0.62699575260941787</v>
      </c>
      <c r="E14" s="5"/>
      <c r="F14" s="20">
        <v>93078584</v>
      </c>
      <c r="G14" s="5"/>
      <c r="H14" s="17">
        <f>(F14/F$101)*100</f>
        <v>3.888468471894869</v>
      </c>
      <c r="I14" s="19"/>
      <c r="J14" s="46"/>
      <c r="K14" s="50"/>
      <c r="L14" s="51"/>
      <c r="O14" s="50"/>
      <c r="P14" s="51"/>
    </row>
    <row r="15" spans="1:16" ht="15" x14ac:dyDescent="0.2">
      <c r="A15" s="39" t="s">
        <v>36</v>
      </c>
      <c r="B15" s="16">
        <v>4923</v>
      </c>
      <c r="C15" s="5"/>
      <c r="D15" s="17">
        <f>(B15/B$101)*100</f>
        <v>3.0173021408564651</v>
      </c>
      <c r="E15" s="5"/>
      <c r="F15" s="20">
        <v>366054332</v>
      </c>
      <c r="G15" s="5"/>
      <c r="H15" s="17">
        <f>(F15/F$101)*100</f>
        <v>15.292354780370712</v>
      </c>
      <c r="I15" s="19"/>
      <c r="J15" s="46"/>
      <c r="K15" s="50"/>
      <c r="L15" s="51"/>
      <c r="O15" s="50"/>
      <c r="P15" s="51"/>
    </row>
    <row r="16" spans="1:16" x14ac:dyDescent="0.2">
      <c r="A16" s="45"/>
      <c r="B16" s="45"/>
      <c r="D16" s="52"/>
      <c r="F16" s="53"/>
      <c r="H16" s="52"/>
      <c r="I16" s="21"/>
      <c r="K16" s="50"/>
      <c r="L16" s="51"/>
      <c r="O16" s="50"/>
      <c r="P16" s="51"/>
    </row>
    <row r="17" spans="1:16" ht="15.75" x14ac:dyDescent="0.25">
      <c r="A17" s="15" t="s">
        <v>12</v>
      </c>
      <c r="B17" s="22">
        <f>SUM(B18:B23)</f>
        <v>27753</v>
      </c>
      <c r="C17" s="47"/>
      <c r="D17" s="23">
        <f t="shared" ref="D17:D23" si="0">(B17/B$101)*100</f>
        <v>17.009787998210335</v>
      </c>
      <c r="F17" s="54">
        <f>SUM(F18:F23)</f>
        <v>129204272</v>
      </c>
      <c r="G17" s="47"/>
      <c r="H17" s="23">
        <f t="shared" ref="H17:H23" si="1">(F17/F$101)*100</f>
        <v>5.3976620240175652</v>
      </c>
      <c r="I17" s="49"/>
      <c r="K17" s="50"/>
      <c r="L17" s="51"/>
      <c r="O17" s="50"/>
      <c r="P17" s="51"/>
    </row>
    <row r="18" spans="1:16" ht="15.75" x14ac:dyDescent="0.25">
      <c r="A18" s="39" t="s">
        <v>37</v>
      </c>
      <c r="B18" s="16">
        <v>2298</v>
      </c>
      <c r="C18" s="5"/>
      <c r="D18" s="17">
        <f t="shared" si="0"/>
        <v>1.4084420718440294</v>
      </c>
      <c r="F18" s="20">
        <v>24927603</v>
      </c>
      <c r="G18" s="5"/>
      <c r="H18" s="17">
        <f t="shared" si="1"/>
        <v>1.0413802421555096</v>
      </c>
      <c r="I18" s="49"/>
      <c r="K18" s="50"/>
      <c r="L18" s="51"/>
      <c r="O18" s="50"/>
      <c r="P18" s="51"/>
    </row>
    <row r="19" spans="1:16" ht="15.75" x14ac:dyDescent="0.25">
      <c r="A19" s="39" t="s">
        <v>38</v>
      </c>
      <c r="B19" s="16">
        <v>7783</v>
      </c>
      <c r="C19" s="5"/>
      <c r="D19" s="17">
        <f t="shared" si="0"/>
        <v>4.7701934922376328</v>
      </c>
      <c r="F19" s="20">
        <v>18422879</v>
      </c>
      <c r="G19" s="5"/>
      <c r="H19" s="17">
        <f t="shared" si="1"/>
        <v>0.76963766609335249</v>
      </c>
      <c r="I19" s="49"/>
      <c r="K19" s="50"/>
      <c r="L19" s="51"/>
      <c r="O19" s="50"/>
      <c r="P19" s="51"/>
    </row>
    <row r="20" spans="1:16" ht="15.75" x14ac:dyDescent="0.25">
      <c r="A20" s="39" t="s">
        <v>39</v>
      </c>
      <c r="B20" s="16">
        <v>1121</v>
      </c>
      <c r="C20" s="5"/>
      <c r="D20" s="17">
        <f t="shared" si="0"/>
        <v>0.68705986185254875</v>
      </c>
      <c r="F20" s="20">
        <v>2962512</v>
      </c>
      <c r="G20" s="5"/>
      <c r="H20" s="17">
        <f t="shared" si="1"/>
        <v>0.12376245979000078</v>
      </c>
      <c r="I20" s="49"/>
      <c r="K20" s="50"/>
      <c r="L20" s="51"/>
      <c r="O20" s="50"/>
      <c r="P20" s="51"/>
    </row>
    <row r="21" spans="1:16" ht="15.75" x14ac:dyDescent="0.25">
      <c r="A21" s="39" t="s">
        <v>40</v>
      </c>
      <c r="B21" s="16">
        <v>3387</v>
      </c>
      <c r="C21" s="5"/>
      <c r="D21" s="17">
        <f t="shared" si="0"/>
        <v>2.0758891633314742</v>
      </c>
      <c r="F21" s="20">
        <v>6020077</v>
      </c>
      <c r="G21" s="5"/>
      <c r="H21" s="17">
        <f t="shared" si="1"/>
        <v>0.25149587162691955</v>
      </c>
      <c r="I21" s="49"/>
      <c r="K21" s="50"/>
      <c r="L21" s="51"/>
      <c r="O21" s="50"/>
      <c r="P21" s="51"/>
    </row>
    <row r="22" spans="1:16" ht="15.75" x14ac:dyDescent="0.25">
      <c r="A22" s="39" t="s">
        <v>41</v>
      </c>
      <c r="B22" s="16">
        <v>1138</v>
      </c>
      <c r="C22" s="5"/>
      <c r="D22" s="17">
        <f t="shared" si="0"/>
        <v>0.69747914610901018</v>
      </c>
      <c r="F22" s="20">
        <v>3725888</v>
      </c>
      <c r="G22" s="5"/>
      <c r="H22" s="17">
        <f t="shared" si="1"/>
        <v>0.1556533994738406</v>
      </c>
      <c r="I22" s="49"/>
      <c r="K22" s="50"/>
      <c r="L22" s="51"/>
      <c r="O22" s="50"/>
      <c r="P22" s="51"/>
    </row>
    <row r="23" spans="1:16" ht="15.75" x14ac:dyDescent="0.25">
      <c r="A23" s="39" t="s">
        <v>42</v>
      </c>
      <c r="B23" s="16">
        <v>12026</v>
      </c>
      <c r="C23" s="5"/>
      <c r="D23" s="17">
        <f t="shared" si="0"/>
        <v>7.3707242628356386</v>
      </c>
      <c r="F23" s="20">
        <v>73145313</v>
      </c>
      <c r="G23" s="5"/>
      <c r="H23" s="17">
        <f t="shared" si="1"/>
        <v>3.0557323848779423</v>
      </c>
      <c r="I23" s="49"/>
      <c r="K23" s="50"/>
      <c r="L23" s="51"/>
      <c r="O23" s="50"/>
      <c r="P23" s="51"/>
    </row>
    <row r="24" spans="1:16" x14ac:dyDescent="0.2">
      <c r="A24" s="45"/>
      <c r="B24" s="45"/>
      <c r="D24" s="52"/>
      <c r="F24" s="53"/>
      <c r="H24" s="52"/>
      <c r="I24" s="21"/>
      <c r="K24" s="50"/>
      <c r="L24" s="51"/>
      <c r="O24" s="50"/>
      <c r="P24" s="51"/>
    </row>
    <row r="25" spans="1:16" ht="15.75" x14ac:dyDescent="0.25">
      <c r="A25" s="15" t="s">
        <v>16</v>
      </c>
      <c r="B25" s="22">
        <f>SUM(B26:B35)</f>
        <v>4353</v>
      </c>
      <c r="C25" s="47"/>
      <c r="D25" s="23">
        <f t="shared" ref="D25:D35" si="2">(B25/B$101)*100</f>
        <v>2.6679496687280504</v>
      </c>
      <c r="E25" s="47"/>
      <c r="F25" s="54">
        <f>SUM(F26:F35)</f>
        <v>144120151</v>
      </c>
      <c r="G25" s="47"/>
      <c r="H25" s="23">
        <f t="shared" ref="H25:H35" si="3">(F25/F$101)*100</f>
        <v>6.0207905969887525</v>
      </c>
      <c r="I25" s="49"/>
      <c r="K25" s="50"/>
      <c r="L25" s="51"/>
      <c r="O25" s="50"/>
      <c r="P25" s="51"/>
    </row>
    <row r="26" spans="1:16" ht="15" x14ac:dyDescent="0.2">
      <c r="A26" s="39" t="s">
        <v>43</v>
      </c>
      <c r="B26" s="16">
        <v>255</v>
      </c>
      <c r="C26" s="5"/>
      <c r="D26" s="17">
        <f t="shared" si="2"/>
        <v>0.15628926384692232</v>
      </c>
      <c r="E26" s="5"/>
      <c r="F26" s="20">
        <v>35889591</v>
      </c>
      <c r="G26" s="5"/>
      <c r="H26" s="17">
        <f t="shared" si="3"/>
        <v>1.4993303193428664</v>
      </c>
      <c r="I26" s="21"/>
      <c r="K26" s="50"/>
      <c r="L26" s="51"/>
      <c r="O26" s="50"/>
      <c r="P26" s="51"/>
    </row>
    <row r="27" spans="1:16" ht="15" x14ac:dyDescent="0.2">
      <c r="A27" s="39" t="s">
        <v>44</v>
      </c>
      <c r="B27" s="16">
        <v>244</v>
      </c>
      <c r="C27" s="5"/>
      <c r="D27" s="17">
        <f t="shared" si="2"/>
        <v>0.14954737403391785</v>
      </c>
      <c r="E27" s="5"/>
      <c r="F27" s="20">
        <v>28478375</v>
      </c>
      <c r="G27" s="5"/>
      <c r="H27" s="17">
        <f t="shared" si="3"/>
        <v>1.1897179626013543</v>
      </c>
      <c r="I27" s="21"/>
      <c r="K27" s="50"/>
      <c r="L27" s="51"/>
      <c r="O27" s="50"/>
      <c r="P27" s="51"/>
    </row>
    <row r="28" spans="1:16" ht="15" x14ac:dyDescent="0.2">
      <c r="A28" s="39" t="s">
        <v>45</v>
      </c>
      <c r="B28" s="16">
        <v>644</v>
      </c>
      <c r="C28" s="5"/>
      <c r="D28" s="17">
        <f t="shared" si="2"/>
        <v>0.39470700359771754</v>
      </c>
      <c r="E28" s="5"/>
      <c r="F28" s="20">
        <v>30476576</v>
      </c>
      <c r="G28" s="5"/>
      <c r="H28" s="17">
        <f t="shared" si="3"/>
        <v>1.2731951842682505</v>
      </c>
      <c r="I28" s="21"/>
      <c r="K28" s="50"/>
      <c r="L28" s="51"/>
      <c r="O28" s="50"/>
      <c r="P28" s="51"/>
    </row>
    <row r="29" spans="1:16" ht="15" x14ac:dyDescent="0.2">
      <c r="A29" s="39" t="s">
        <v>46</v>
      </c>
      <c r="B29" s="16">
        <v>162</v>
      </c>
      <c r="C29" s="5"/>
      <c r="D29" s="17">
        <f t="shared" si="2"/>
        <v>9.9289649973338889E-2</v>
      </c>
      <c r="E29" s="5"/>
      <c r="F29" s="20">
        <v>3541625</v>
      </c>
      <c r="G29" s="5"/>
      <c r="H29" s="17">
        <f t="shared" si="3"/>
        <v>0.14795559364949798</v>
      </c>
      <c r="I29" s="21"/>
      <c r="K29" s="50"/>
      <c r="L29" s="51"/>
      <c r="O29" s="50"/>
      <c r="P29" s="51"/>
    </row>
    <row r="30" spans="1:16" ht="15" x14ac:dyDescent="0.2">
      <c r="A30" s="39" t="s">
        <v>47</v>
      </c>
      <c r="B30" s="16">
        <v>942</v>
      </c>
      <c r="C30" s="5"/>
      <c r="D30" s="17">
        <f t="shared" si="2"/>
        <v>0.57735092762274842</v>
      </c>
      <c r="E30" s="5"/>
      <c r="F30" s="20">
        <v>2590442</v>
      </c>
      <c r="G30" s="5"/>
      <c r="H30" s="17">
        <f t="shared" si="3"/>
        <v>0.10821879332921833</v>
      </c>
      <c r="I30" s="21"/>
      <c r="K30" s="50"/>
      <c r="L30" s="51"/>
      <c r="O30" s="50"/>
      <c r="P30" s="51"/>
    </row>
    <row r="31" spans="1:16" ht="15" x14ac:dyDescent="0.2">
      <c r="A31" s="39" t="s">
        <v>48</v>
      </c>
      <c r="B31" s="16">
        <v>412</v>
      </c>
      <c r="C31" s="5"/>
      <c r="D31" s="17">
        <f t="shared" si="2"/>
        <v>0.25251441845071371</v>
      </c>
      <c r="E31" s="5"/>
      <c r="F31" s="20">
        <v>19985387</v>
      </c>
      <c r="G31" s="5"/>
      <c r="H31" s="17">
        <f t="shared" si="3"/>
        <v>0.83491329485757515</v>
      </c>
      <c r="I31" s="21"/>
      <c r="K31" s="50"/>
      <c r="L31" s="51"/>
      <c r="O31" s="50"/>
      <c r="P31" s="51"/>
    </row>
    <row r="32" spans="1:16" ht="15" x14ac:dyDescent="0.2">
      <c r="A32" s="39" t="s">
        <v>49</v>
      </c>
      <c r="B32" s="16">
        <v>226</v>
      </c>
      <c r="C32" s="5"/>
      <c r="D32" s="17">
        <f t="shared" si="2"/>
        <v>0.13851519070354684</v>
      </c>
      <c r="E32" s="5"/>
      <c r="F32" s="20">
        <v>5701489</v>
      </c>
      <c r="G32" s="5"/>
      <c r="H32" s="17">
        <f t="shared" si="3"/>
        <v>0.23818647928029721</v>
      </c>
      <c r="I32" s="21"/>
      <c r="K32" s="50"/>
      <c r="L32" s="51"/>
      <c r="O32" s="50"/>
      <c r="P32" s="51"/>
    </row>
    <row r="33" spans="1:16" ht="15" x14ac:dyDescent="0.2">
      <c r="A33" s="39" t="s">
        <v>50</v>
      </c>
      <c r="B33" s="16">
        <v>352</v>
      </c>
      <c r="C33" s="5"/>
      <c r="D33" s="17">
        <f t="shared" si="2"/>
        <v>0.21574047401614377</v>
      </c>
      <c r="E33" s="5"/>
      <c r="F33" s="20">
        <v>1558177</v>
      </c>
      <c r="G33" s="5"/>
      <c r="H33" s="17">
        <f t="shared" si="3"/>
        <v>6.5094696091764034E-2</v>
      </c>
      <c r="I33" s="21"/>
      <c r="K33" s="50"/>
      <c r="L33" s="51"/>
      <c r="O33" s="50"/>
      <c r="P33" s="51"/>
    </row>
    <row r="34" spans="1:16" ht="15" x14ac:dyDescent="0.2">
      <c r="A34" s="39" t="s">
        <v>51</v>
      </c>
      <c r="B34" s="16">
        <v>176</v>
      </c>
      <c r="C34" s="5"/>
      <c r="D34" s="17">
        <f t="shared" si="2"/>
        <v>0.10787023700807188</v>
      </c>
      <c r="E34" s="5"/>
      <c r="F34" s="20">
        <v>1784865</v>
      </c>
      <c r="G34" s="5"/>
      <c r="H34" s="17">
        <f t="shared" si="3"/>
        <v>7.4564856713856265E-2</v>
      </c>
      <c r="I34" s="21"/>
      <c r="K34" s="50"/>
      <c r="L34" s="51"/>
      <c r="O34" s="50"/>
      <c r="P34" s="51"/>
    </row>
    <row r="35" spans="1:16" ht="15" x14ac:dyDescent="0.2">
      <c r="A35" s="39" t="s">
        <v>52</v>
      </c>
      <c r="B35" s="16">
        <v>940</v>
      </c>
      <c r="C35" s="5"/>
      <c r="D35" s="17">
        <f t="shared" si="2"/>
        <v>0.57612512947492933</v>
      </c>
      <c r="E35" s="5"/>
      <c r="F35" s="20">
        <v>14113624</v>
      </c>
      <c r="G35" s="5"/>
      <c r="H35" s="17">
        <f t="shared" si="3"/>
        <v>0.58961341685407187</v>
      </c>
      <c r="I35" s="21"/>
      <c r="J35" s="55"/>
      <c r="K35" s="50"/>
      <c r="L35" s="51"/>
      <c r="M35" s="55"/>
      <c r="N35" s="55"/>
      <c r="O35" s="50"/>
      <c r="P35" s="51"/>
    </row>
    <row r="36" spans="1:16" x14ac:dyDescent="0.2">
      <c r="A36" s="45"/>
      <c r="B36" s="45"/>
      <c r="D36" s="52"/>
      <c r="F36" s="53"/>
      <c r="H36" s="52"/>
      <c r="I36" s="21"/>
      <c r="K36" s="50"/>
      <c r="L36" s="51"/>
      <c r="O36" s="50"/>
      <c r="P36" s="51"/>
    </row>
    <row r="37" spans="1:16" ht="15.75" x14ac:dyDescent="0.25">
      <c r="A37" s="15" t="s">
        <v>53</v>
      </c>
      <c r="B37" s="22">
        <f>SUM(B38:B46)</f>
        <v>19030</v>
      </c>
      <c r="C37" s="47"/>
      <c r="D37" s="23">
        <f t="shared" ref="D37:D46" si="4">(B37/B$101)*100</f>
        <v>11.663469376497773</v>
      </c>
      <c r="E37" s="47"/>
      <c r="F37" s="54">
        <f>SUM(F38:F46)</f>
        <v>130054630</v>
      </c>
      <c r="G37" s="47"/>
      <c r="H37" s="23">
        <f t="shared" ref="H37:H46" si="5">(F37/F$101)*100</f>
        <v>5.433186740130818</v>
      </c>
      <c r="I37" s="21"/>
      <c r="K37" s="50"/>
      <c r="L37" s="51"/>
      <c r="O37" s="50"/>
      <c r="P37" s="51"/>
    </row>
    <row r="38" spans="1:16" ht="15" x14ac:dyDescent="0.2">
      <c r="A38" s="39" t="s">
        <v>54</v>
      </c>
      <c r="B38" s="16">
        <v>1560</v>
      </c>
      <c r="C38" s="5"/>
      <c r="D38" s="17">
        <f t="shared" si="4"/>
        <v>0.95612255529881895</v>
      </c>
      <c r="E38" s="5"/>
      <c r="F38" s="20">
        <v>4895645</v>
      </c>
      <c r="G38" s="5"/>
      <c r="H38" s="17">
        <f t="shared" si="5"/>
        <v>0.20452138842260165</v>
      </c>
      <c r="I38" s="21"/>
      <c r="K38" s="50"/>
      <c r="L38" s="51"/>
      <c r="O38" s="50"/>
      <c r="P38" s="51"/>
    </row>
    <row r="39" spans="1:16" ht="15" x14ac:dyDescent="0.2">
      <c r="A39" s="39" t="s">
        <v>55</v>
      </c>
      <c r="B39" s="16">
        <v>1077</v>
      </c>
      <c r="C39" s="5"/>
      <c r="D39" s="17">
        <f t="shared" si="4"/>
        <v>0.66009230260053076</v>
      </c>
      <c r="E39" s="5"/>
      <c r="F39" s="20">
        <v>1844333</v>
      </c>
      <c r="G39" s="5"/>
      <c r="H39" s="17">
        <f t="shared" si="5"/>
        <v>7.7049203092467322E-2</v>
      </c>
      <c r="I39" s="21"/>
      <c r="K39" s="50"/>
      <c r="L39" s="51"/>
      <c r="O39" s="50"/>
      <c r="P39" s="51"/>
    </row>
    <row r="40" spans="1:16" ht="15" x14ac:dyDescent="0.2">
      <c r="A40" s="39" t="s">
        <v>56</v>
      </c>
      <c r="B40" s="16">
        <v>32</v>
      </c>
      <c r="C40" s="5"/>
      <c r="D40" s="17">
        <f t="shared" si="4"/>
        <v>1.961277036510398E-2</v>
      </c>
      <c r="E40" s="5"/>
      <c r="F40" s="20">
        <v>503202</v>
      </c>
      <c r="G40" s="5"/>
      <c r="H40" s="17">
        <f t="shared" si="5"/>
        <v>2.102186161313371E-2</v>
      </c>
      <c r="I40" s="21"/>
      <c r="K40" s="50"/>
      <c r="L40" s="51"/>
      <c r="O40" s="50"/>
      <c r="P40" s="51"/>
    </row>
    <row r="41" spans="1:16" ht="15" x14ac:dyDescent="0.2">
      <c r="A41" s="39" t="s">
        <v>57</v>
      </c>
      <c r="B41" s="16">
        <v>1082</v>
      </c>
      <c r="C41" s="5"/>
      <c r="D41" s="17">
        <f t="shared" si="4"/>
        <v>0.66315679797007832</v>
      </c>
      <c r="E41" s="5"/>
      <c r="F41" s="20">
        <v>5307758</v>
      </c>
      <c r="G41" s="5"/>
      <c r="H41" s="17">
        <f t="shared" si="5"/>
        <v>0.22173789880009093</v>
      </c>
      <c r="I41" s="21"/>
      <c r="K41" s="50"/>
      <c r="L41" s="51"/>
      <c r="O41" s="50"/>
      <c r="P41" s="51"/>
    </row>
    <row r="42" spans="1:16" ht="15" x14ac:dyDescent="0.2">
      <c r="A42" s="39" t="s">
        <v>58</v>
      </c>
      <c r="B42" s="16">
        <v>1828</v>
      </c>
      <c r="C42" s="5"/>
      <c r="D42" s="17">
        <f t="shared" si="4"/>
        <v>1.1203795071065648</v>
      </c>
      <c r="E42" s="5"/>
      <c r="F42" s="20">
        <v>8863679</v>
      </c>
      <c r="G42" s="5"/>
      <c r="H42" s="17">
        <f t="shared" si="5"/>
        <v>0.37029072484059961</v>
      </c>
      <c r="I42" s="21"/>
      <c r="K42" s="50"/>
      <c r="L42" s="51"/>
      <c r="O42" s="50"/>
      <c r="P42" s="51"/>
    </row>
    <row r="43" spans="1:16" ht="15" x14ac:dyDescent="0.2">
      <c r="A43" s="39" t="s">
        <v>59</v>
      </c>
      <c r="B43" s="16">
        <v>3790</v>
      </c>
      <c r="C43" s="5"/>
      <c r="D43" s="17">
        <f t="shared" si="4"/>
        <v>2.3228874901170022</v>
      </c>
      <c r="E43" s="5"/>
      <c r="F43" s="20">
        <v>44107488</v>
      </c>
      <c r="G43" s="5"/>
      <c r="H43" s="17">
        <f t="shared" si="5"/>
        <v>1.8426427336118614</v>
      </c>
      <c r="I43" s="21"/>
      <c r="K43" s="50"/>
      <c r="L43" s="51"/>
      <c r="O43" s="50"/>
      <c r="P43" s="51"/>
    </row>
    <row r="44" spans="1:16" ht="15" x14ac:dyDescent="0.2">
      <c r="A44" s="39" t="s">
        <v>60</v>
      </c>
      <c r="B44" s="16">
        <v>2287</v>
      </c>
      <c r="C44" s="5"/>
      <c r="D44" s="17">
        <f t="shared" si="4"/>
        <v>1.4017001820310249</v>
      </c>
      <c r="E44" s="5"/>
      <c r="F44" s="20">
        <v>18345078</v>
      </c>
      <c r="G44" s="5"/>
      <c r="H44" s="17">
        <f t="shared" si="5"/>
        <v>0.76638743685069566</v>
      </c>
      <c r="I44" s="21"/>
      <c r="K44" s="50"/>
      <c r="L44" s="51"/>
      <c r="O44" s="50"/>
      <c r="P44" s="51"/>
    </row>
    <row r="45" spans="1:16" ht="15" x14ac:dyDescent="0.2">
      <c r="A45" s="39" t="s">
        <v>61</v>
      </c>
      <c r="B45" s="16">
        <v>1277</v>
      </c>
      <c r="C45" s="5"/>
      <c r="D45" s="17">
        <f t="shared" si="4"/>
        <v>0.78267211738243059</v>
      </c>
      <c r="E45" s="5"/>
      <c r="F45" s="20">
        <v>17665482</v>
      </c>
      <c r="G45" s="5"/>
      <c r="H45" s="17">
        <f t="shared" si="5"/>
        <v>0.73799650624064395</v>
      </c>
      <c r="I45" s="21"/>
      <c r="K45" s="50"/>
      <c r="L45" s="51"/>
      <c r="O45" s="50"/>
      <c r="P45" s="51"/>
    </row>
    <row r="46" spans="1:16" ht="15" x14ac:dyDescent="0.2">
      <c r="A46" s="56" t="s">
        <v>62</v>
      </c>
      <c r="B46" s="16">
        <v>6097</v>
      </c>
      <c r="C46" s="57"/>
      <c r="D46" s="58">
        <f t="shared" si="4"/>
        <v>3.7368456536262173</v>
      </c>
      <c r="E46" s="57"/>
      <c r="F46" s="20">
        <v>28521965</v>
      </c>
      <c r="G46" s="57"/>
      <c r="H46" s="58">
        <f t="shared" si="5"/>
        <v>1.191538986658724</v>
      </c>
      <c r="I46" s="14"/>
      <c r="K46" s="50"/>
      <c r="L46" s="51"/>
      <c r="O46" s="50"/>
      <c r="P46" s="51"/>
    </row>
    <row r="47" spans="1:16" ht="15" customHeight="1" x14ac:dyDescent="0.2">
      <c r="A47" s="59" t="s">
        <v>63</v>
      </c>
      <c r="B47" s="59"/>
      <c r="C47" s="59"/>
      <c r="D47" s="59"/>
      <c r="E47" s="59"/>
      <c r="F47" s="59"/>
      <c r="G47" s="59"/>
      <c r="H47" s="59"/>
      <c r="I47" s="59"/>
      <c r="K47" s="50"/>
      <c r="L47" s="51"/>
      <c r="O47" s="50"/>
      <c r="P47" s="51"/>
    </row>
    <row r="48" spans="1:16" ht="1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K48" s="50"/>
      <c r="L48" s="51"/>
      <c r="O48" s="50"/>
      <c r="P48" s="51"/>
    </row>
    <row r="49" spans="1:16" ht="15" x14ac:dyDescent="0.2">
      <c r="A49" s="5"/>
      <c r="B49" s="61"/>
      <c r="C49" s="5"/>
      <c r="D49" s="17"/>
      <c r="E49" s="5"/>
      <c r="F49" s="62"/>
      <c r="G49" s="5"/>
      <c r="H49" s="17"/>
      <c r="K49" s="50"/>
      <c r="L49" s="51"/>
      <c r="O49" s="50"/>
      <c r="P49" s="51"/>
    </row>
    <row r="50" spans="1:16" ht="20.25" x14ac:dyDescent="0.3">
      <c r="A50" s="1" t="s">
        <v>31</v>
      </c>
      <c r="B50" s="1"/>
      <c r="C50" s="1"/>
      <c r="D50" s="1"/>
      <c r="E50" s="1"/>
      <c r="F50" s="1"/>
      <c r="G50" s="1"/>
      <c r="H50" s="1"/>
      <c r="I50" s="1"/>
      <c r="K50" s="50"/>
      <c r="L50" s="51"/>
      <c r="O50" s="50"/>
      <c r="P50" s="51"/>
    </row>
    <row r="51" spans="1:16" ht="20.25" x14ac:dyDescent="0.3">
      <c r="A51" s="1" t="s">
        <v>1</v>
      </c>
      <c r="B51" s="1"/>
      <c r="C51" s="1"/>
      <c r="D51" s="1"/>
      <c r="E51" s="1"/>
      <c r="F51" s="1"/>
      <c r="G51" s="1"/>
      <c r="H51" s="1"/>
      <c r="I51" s="1"/>
      <c r="K51" s="50"/>
      <c r="L51" s="51"/>
      <c r="O51" s="50"/>
      <c r="P51" s="51"/>
    </row>
    <row r="52" spans="1:16" x14ac:dyDescent="0.2">
      <c r="K52" s="50"/>
      <c r="L52" s="51"/>
      <c r="O52" s="50"/>
      <c r="P52" s="51"/>
    </row>
    <row r="53" spans="1:16" ht="18.75" x14ac:dyDescent="0.3">
      <c r="A53" s="3" t="s">
        <v>64</v>
      </c>
      <c r="B53" s="3"/>
      <c r="C53" s="3"/>
      <c r="D53" s="3"/>
      <c r="E53" s="3"/>
      <c r="F53" s="3"/>
      <c r="G53" s="3"/>
      <c r="H53" s="3"/>
      <c r="I53" s="3"/>
      <c r="K53" s="50"/>
      <c r="L53" s="51"/>
      <c r="O53" s="50"/>
      <c r="P53" s="51"/>
    </row>
    <row r="54" spans="1:16" ht="18" x14ac:dyDescent="0.25">
      <c r="A54" s="3" t="s">
        <v>3</v>
      </c>
      <c r="B54" s="3"/>
      <c r="C54" s="3"/>
      <c r="D54" s="3"/>
      <c r="E54" s="3"/>
      <c r="F54" s="3"/>
      <c r="G54" s="3"/>
      <c r="H54" s="3"/>
      <c r="I54" s="3"/>
      <c r="K54" s="50"/>
      <c r="L54" s="51"/>
      <c r="O54" s="50"/>
      <c r="P54" s="51"/>
    </row>
    <row r="55" spans="1:16" ht="15" x14ac:dyDescent="0.2">
      <c r="A55" s="4" t="s">
        <v>4</v>
      </c>
      <c r="B55" s="4"/>
      <c r="C55" s="4"/>
      <c r="D55" s="4"/>
      <c r="E55" s="4"/>
      <c r="F55" s="4"/>
      <c r="G55" s="4"/>
      <c r="H55" s="4"/>
      <c r="I55" s="4"/>
      <c r="K55" s="50"/>
      <c r="L55" s="51"/>
      <c r="O55" s="50"/>
      <c r="P55" s="51"/>
    </row>
    <row r="56" spans="1:16" ht="15" x14ac:dyDescent="0.2">
      <c r="A56" s="57"/>
      <c r="B56" s="61"/>
      <c r="C56" s="5"/>
      <c r="D56" s="17"/>
      <c r="E56" s="5"/>
      <c r="F56" s="62"/>
      <c r="G56" s="5"/>
      <c r="H56" s="17"/>
      <c r="K56" s="50"/>
      <c r="L56" s="51"/>
      <c r="O56" s="50"/>
      <c r="P56" s="51"/>
    </row>
    <row r="57" spans="1:16" ht="15.75" x14ac:dyDescent="0.25">
      <c r="A57" s="6"/>
      <c r="B57" s="6"/>
      <c r="C57" s="8"/>
      <c r="D57" s="7" t="s">
        <v>5</v>
      </c>
      <c r="E57" s="8"/>
      <c r="F57" s="6"/>
      <c r="G57" s="8"/>
      <c r="H57" s="7" t="s">
        <v>5</v>
      </c>
      <c r="I57" s="9"/>
      <c r="K57" s="50"/>
      <c r="L57" s="51"/>
      <c r="O57" s="50"/>
      <c r="P57" s="51"/>
    </row>
    <row r="58" spans="1:16" ht="15.75" x14ac:dyDescent="0.25">
      <c r="A58" s="10" t="s">
        <v>6</v>
      </c>
      <c r="B58" s="11" t="s">
        <v>7</v>
      </c>
      <c r="C58" s="13"/>
      <c r="D58" s="12" t="s">
        <v>8</v>
      </c>
      <c r="E58" s="13"/>
      <c r="F58" s="11" t="s">
        <v>9</v>
      </c>
      <c r="G58" s="13"/>
      <c r="H58" s="12" t="s">
        <v>8</v>
      </c>
      <c r="I58" s="14"/>
      <c r="K58" s="50"/>
      <c r="L58" s="51"/>
      <c r="O58" s="50"/>
      <c r="P58" s="51"/>
    </row>
    <row r="59" spans="1:16" x14ac:dyDescent="0.2">
      <c r="A59" s="45"/>
      <c r="B59" s="45"/>
      <c r="D59" s="52"/>
      <c r="F59" s="53"/>
      <c r="H59" s="52"/>
      <c r="I59" s="21"/>
      <c r="K59" s="50"/>
      <c r="L59" s="51"/>
      <c r="O59" s="50"/>
      <c r="P59" s="51"/>
    </row>
    <row r="60" spans="1:16" ht="15.75" x14ac:dyDescent="0.25">
      <c r="A60" s="15" t="s">
        <v>65</v>
      </c>
      <c r="B60" s="22">
        <f>SUM(B61:B72)</f>
        <v>38138</v>
      </c>
      <c r="C60" s="47"/>
      <c r="D60" s="23">
        <f t="shared" ref="D60:D72" si="6">(B60/B$101)*100</f>
        <v>23.374744880760485</v>
      </c>
      <c r="E60" s="47" t="s">
        <v>11</v>
      </c>
      <c r="F60" s="48">
        <f>SUM(F61:F72)</f>
        <v>151685457</v>
      </c>
      <c r="G60" s="47"/>
      <c r="H60" s="23">
        <f t="shared" ref="H60:H72" si="7">(F60/F$101)*100</f>
        <v>6.3368402466185429</v>
      </c>
      <c r="I60" s="49" t="s">
        <v>11</v>
      </c>
      <c r="K60" s="50"/>
      <c r="L60" s="51"/>
      <c r="O60" s="50"/>
      <c r="P60" s="51"/>
    </row>
    <row r="61" spans="1:16" ht="15" x14ac:dyDescent="0.2">
      <c r="A61" s="39" t="s">
        <v>66</v>
      </c>
      <c r="B61" s="16">
        <v>9186</v>
      </c>
      <c r="C61" s="5"/>
      <c r="D61" s="17">
        <f t="shared" si="6"/>
        <v>5.6300908929326603</v>
      </c>
      <c r="E61" s="5"/>
      <c r="F61" s="20">
        <v>49908984</v>
      </c>
      <c r="G61" s="5"/>
      <c r="H61" s="17">
        <f t="shared" si="7"/>
        <v>2.0850071241769799</v>
      </c>
      <c r="I61" s="21"/>
      <c r="K61" s="50"/>
      <c r="L61" s="51"/>
      <c r="O61" s="50"/>
      <c r="P61" s="51"/>
    </row>
    <row r="62" spans="1:16" ht="15" x14ac:dyDescent="0.2">
      <c r="A62" s="39" t="s">
        <v>67</v>
      </c>
      <c r="B62" s="16">
        <v>3671</v>
      </c>
      <c r="C62" s="5"/>
      <c r="D62" s="17">
        <f t="shared" si="6"/>
        <v>2.249952500321772</v>
      </c>
      <c r="E62" s="5"/>
      <c r="F62" s="20">
        <v>44581125</v>
      </c>
      <c r="G62" s="5"/>
      <c r="H62" s="17">
        <f t="shared" si="7"/>
        <v>1.8624294822115486</v>
      </c>
      <c r="I62" s="21"/>
      <c r="K62" s="50"/>
      <c r="L62" s="51"/>
      <c r="O62" s="50"/>
      <c r="P62" s="51"/>
    </row>
    <row r="63" spans="1:16" ht="15" x14ac:dyDescent="0.2">
      <c r="A63" s="39" t="s">
        <v>68</v>
      </c>
      <c r="B63" s="16">
        <v>3131</v>
      </c>
      <c r="C63" s="5"/>
      <c r="D63" s="17">
        <f t="shared" si="6"/>
        <v>1.9189870004106424</v>
      </c>
      <c r="E63" s="5"/>
      <c r="F63" s="20">
        <v>18860750</v>
      </c>
      <c r="G63" s="5"/>
      <c r="H63" s="17">
        <f t="shared" si="7"/>
        <v>0.78793024753461161</v>
      </c>
      <c r="I63" s="21"/>
      <c r="K63" s="50"/>
      <c r="L63" s="51"/>
      <c r="O63" s="50"/>
      <c r="P63" s="51"/>
    </row>
    <row r="64" spans="1:16" ht="15" x14ac:dyDescent="0.2">
      <c r="A64" s="39" t="s">
        <v>69</v>
      </c>
      <c r="B64" s="16">
        <v>1114</v>
      </c>
      <c r="C64" s="5"/>
      <c r="D64" s="17">
        <f t="shared" si="6"/>
        <v>0.68276956833518221</v>
      </c>
      <c r="E64" s="5"/>
      <c r="F64" s="20">
        <v>2939995</v>
      </c>
      <c r="G64" s="5"/>
      <c r="H64" s="17">
        <f t="shared" si="7"/>
        <v>0.12282178535320816</v>
      </c>
      <c r="I64" s="21"/>
      <c r="K64" s="50"/>
      <c r="L64" s="51"/>
      <c r="O64" s="50"/>
      <c r="P64" s="51"/>
    </row>
    <row r="65" spans="1:16" ht="15" x14ac:dyDescent="0.2">
      <c r="A65" s="39" t="s">
        <v>70</v>
      </c>
      <c r="B65" s="16">
        <v>3725</v>
      </c>
      <c r="C65" s="5"/>
      <c r="D65" s="17">
        <f t="shared" si="6"/>
        <v>2.2830490503128851</v>
      </c>
      <c r="E65" s="5"/>
      <c r="F65" s="20">
        <v>12893389</v>
      </c>
      <c r="G65" s="5"/>
      <c r="H65" s="17">
        <f t="shared" si="7"/>
        <v>0.53863664946144973</v>
      </c>
      <c r="I65" s="21"/>
      <c r="K65" s="50"/>
      <c r="L65" s="51"/>
      <c r="O65" s="50"/>
      <c r="P65" s="51"/>
    </row>
    <row r="66" spans="1:16" ht="15" x14ac:dyDescent="0.2">
      <c r="A66" s="39" t="s">
        <v>71</v>
      </c>
      <c r="B66" s="16">
        <v>11701</v>
      </c>
      <c r="C66" s="5"/>
      <c r="D66" s="17">
        <f t="shared" si="6"/>
        <v>7.1715320638150519</v>
      </c>
      <c r="E66" s="5"/>
      <c r="F66" s="20">
        <v>4768651</v>
      </c>
      <c r="G66" s="5"/>
      <c r="H66" s="17">
        <f t="shared" si="7"/>
        <v>0.19921606313832554</v>
      </c>
      <c r="I66" s="21"/>
      <c r="K66" s="50"/>
      <c r="L66" s="51"/>
      <c r="O66" s="50"/>
      <c r="P66" s="51"/>
    </row>
    <row r="67" spans="1:16" ht="15.75" x14ac:dyDescent="0.25">
      <c r="A67" s="63" t="s">
        <v>72</v>
      </c>
      <c r="B67" s="16">
        <v>946</v>
      </c>
      <c r="C67" s="5"/>
      <c r="D67" s="17">
        <f t="shared" si="6"/>
        <v>0.57980252391838638</v>
      </c>
      <c r="E67" s="5"/>
      <c r="F67" s="20">
        <v>5847046</v>
      </c>
      <c r="G67" s="5"/>
      <c r="H67" s="17">
        <f t="shared" si="7"/>
        <v>0.24426729595197755</v>
      </c>
      <c r="I67" s="21"/>
      <c r="K67" s="50"/>
      <c r="L67" s="51"/>
      <c r="O67" s="50"/>
      <c r="P67" s="51"/>
    </row>
    <row r="68" spans="1:16" ht="15" x14ac:dyDescent="0.2">
      <c r="A68" s="39" t="s">
        <v>73</v>
      </c>
      <c r="B68" s="16">
        <v>715</v>
      </c>
      <c r="C68" s="5"/>
      <c r="D68" s="17">
        <f t="shared" si="6"/>
        <v>0.43822283784529203</v>
      </c>
      <c r="E68" s="5"/>
      <c r="F68" s="20">
        <v>6221817</v>
      </c>
      <c r="G68" s="5"/>
      <c r="H68" s="17">
        <f t="shared" si="7"/>
        <v>0.25992379989793907</v>
      </c>
      <c r="I68" s="21"/>
      <c r="K68" s="50"/>
      <c r="L68" s="51"/>
      <c r="O68" s="50"/>
      <c r="P68" s="51"/>
    </row>
    <row r="69" spans="1:16" ht="15" x14ac:dyDescent="0.2">
      <c r="A69" s="39" t="s">
        <v>74</v>
      </c>
      <c r="B69" s="16">
        <v>2878</v>
      </c>
      <c r="C69" s="5"/>
      <c r="D69" s="17">
        <f t="shared" si="6"/>
        <v>1.7639235347115392</v>
      </c>
      <c r="E69" s="5"/>
      <c r="F69" s="20">
        <v>1490478</v>
      </c>
      <c r="G69" s="5"/>
      <c r="H69" s="17">
        <f t="shared" si="7"/>
        <v>6.2266489905485889E-2</v>
      </c>
      <c r="I69" s="21"/>
      <c r="K69" s="50"/>
      <c r="L69" s="51"/>
      <c r="O69" s="50"/>
      <c r="P69" s="51"/>
    </row>
    <row r="70" spans="1:16" ht="15" x14ac:dyDescent="0.2">
      <c r="A70" s="39" t="s">
        <v>75</v>
      </c>
      <c r="B70" s="16">
        <v>859</v>
      </c>
      <c r="C70" s="5"/>
      <c r="D70" s="17">
        <f t="shared" si="6"/>
        <v>0.52648030448826</v>
      </c>
      <c r="E70" s="5"/>
      <c r="F70" s="20">
        <v>1771209</v>
      </c>
      <c r="G70" s="5"/>
      <c r="H70" s="17">
        <f t="shared" si="7"/>
        <v>7.3994361083495191E-2</v>
      </c>
      <c r="I70" s="21"/>
      <c r="K70" s="50"/>
      <c r="L70" s="51"/>
      <c r="O70" s="50"/>
      <c r="P70" s="51"/>
    </row>
    <row r="71" spans="1:16" ht="15" x14ac:dyDescent="0.2">
      <c r="A71" s="39" t="s">
        <v>76</v>
      </c>
      <c r="B71" s="16">
        <v>181</v>
      </c>
      <c r="C71" s="5"/>
      <c r="D71" s="17">
        <f t="shared" si="6"/>
        <v>0.11093473237761937</v>
      </c>
      <c r="E71" s="5"/>
      <c r="F71" s="20">
        <v>2279729</v>
      </c>
      <c r="G71" s="5"/>
      <c r="H71" s="17">
        <f t="shared" si="7"/>
        <v>9.5238388467151769E-2</v>
      </c>
      <c r="I71" s="21"/>
      <c r="K71" s="50"/>
      <c r="L71" s="51"/>
      <c r="O71" s="50"/>
      <c r="P71" s="51"/>
    </row>
    <row r="72" spans="1:16" ht="15" x14ac:dyDescent="0.2">
      <c r="A72" s="39" t="s">
        <v>77</v>
      </c>
      <c r="B72" s="16">
        <v>31</v>
      </c>
      <c r="C72" s="5"/>
      <c r="D72" s="17">
        <f t="shared" si="6"/>
        <v>1.899987129119448E-2</v>
      </c>
      <c r="E72" s="5"/>
      <c r="F72" s="20">
        <f>122259+25</f>
        <v>122284</v>
      </c>
      <c r="G72" s="5"/>
      <c r="H72" s="17">
        <f t="shared" si="7"/>
        <v>5.1085594363703699E-3</v>
      </c>
      <c r="I72" s="21"/>
      <c r="K72" s="50"/>
      <c r="L72" s="51"/>
      <c r="O72" s="50"/>
      <c r="P72" s="51"/>
    </row>
    <row r="73" spans="1:16" x14ac:dyDescent="0.2">
      <c r="A73" s="45"/>
      <c r="B73" s="45"/>
      <c r="D73" s="52"/>
      <c r="F73" s="53"/>
      <c r="H73" s="52"/>
      <c r="I73" s="21"/>
      <c r="K73" s="50"/>
      <c r="L73" s="51"/>
      <c r="O73" s="50"/>
      <c r="P73" s="51"/>
    </row>
    <row r="74" spans="1:16" ht="15.75" x14ac:dyDescent="0.25">
      <c r="A74" s="15" t="s">
        <v>14</v>
      </c>
      <c r="B74" s="22">
        <f>SUM(B75:B78)</f>
        <v>4918</v>
      </c>
      <c r="C74" s="47"/>
      <c r="D74" s="23">
        <f>(B74/B$101)*100</f>
        <v>3.0142376454869177</v>
      </c>
      <c r="E74" s="47"/>
      <c r="F74" s="54">
        <f>SUM(F75:F79)</f>
        <v>198629971</v>
      </c>
      <c r="G74" s="47"/>
      <c r="H74" s="23">
        <f>(F74/F$101)*100</f>
        <v>8.2980031132284093</v>
      </c>
      <c r="I74" s="49"/>
      <c r="K74" s="50"/>
      <c r="L74" s="51"/>
      <c r="O74" s="50"/>
      <c r="P74" s="51"/>
    </row>
    <row r="75" spans="1:16" ht="15" x14ac:dyDescent="0.2">
      <c r="A75" s="39" t="s">
        <v>78</v>
      </c>
      <c r="B75" s="16">
        <v>773</v>
      </c>
      <c r="C75" s="5"/>
      <c r="D75" s="17">
        <f>(B75/B$101)*100</f>
        <v>0.47377098413204299</v>
      </c>
      <c r="E75" s="5"/>
      <c r="F75" s="20">
        <v>56237381</v>
      </c>
      <c r="G75" s="5"/>
      <c r="H75" s="17">
        <f>(F75/F$101)*100</f>
        <v>2.3493834302468497</v>
      </c>
      <c r="I75" s="21"/>
      <c r="K75" s="50"/>
      <c r="L75" s="51"/>
      <c r="O75" s="50"/>
      <c r="P75" s="51"/>
    </row>
    <row r="76" spans="1:16" ht="15" x14ac:dyDescent="0.2">
      <c r="A76" s="39" t="s">
        <v>79</v>
      </c>
      <c r="B76" s="16">
        <v>2004</v>
      </c>
      <c r="C76" s="5"/>
      <c r="D76" s="17">
        <f>(B76/B$101)*100</f>
        <v>1.2282497441146365</v>
      </c>
      <c r="E76" s="5"/>
      <c r="F76" s="20">
        <v>65160065</v>
      </c>
      <c r="G76" s="5"/>
      <c r="H76" s="17">
        <f>(F76/F$101)*100</f>
        <v>2.7221391590907773</v>
      </c>
      <c r="I76" s="21"/>
      <c r="K76" s="50"/>
      <c r="L76" s="51"/>
      <c r="O76" s="50"/>
      <c r="P76" s="51"/>
    </row>
    <row r="77" spans="1:16" ht="15" x14ac:dyDescent="0.2">
      <c r="A77" s="39" t="s">
        <v>80</v>
      </c>
      <c r="B77" s="16">
        <v>1007</v>
      </c>
      <c r="C77" s="5"/>
      <c r="D77" s="17">
        <f>(B77/B$101)*100</f>
        <v>0.61718936742686581</v>
      </c>
      <c r="E77" s="5"/>
      <c r="F77" s="20">
        <v>47283784</v>
      </c>
      <c r="G77" s="5"/>
      <c r="H77" s="17">
        <f>(F77/F$101)*100</f>
        <v>1.9753362740873563</v>
      </c>
      <c r="I77" s="21"/>
      <c r="K77" s="50"/>
      <c r="L77" s="51"/>
      <c r="O77" s="50"/>
      <c r="P77" s="51"/>
    </row>
    <row r="78" spans="1:16" ht="15" x14ac:dyDescent="0.2">
      <c r="A78" s="39" t="s">
        <v>81</v>
      </c>
      <c r="B78" s="16">
        <v>1134</v>
      </c>
      <c r="C78" s="5"/>
      <c r="D78" s="17">
        <f>(B78/B$101)*100</f>
        <v>0.69502754981337223</v>
      </c>
      <c r="E78" s="5"/>
      <c r="F78" s="20">
        <v>29948741</v>
      </c>
      <c r="G78" s="5"/>
      <c r="H78" s="17">
        <f>(F78/F$101)*100</f>
        <v>1.2511442498034262</v>
      </c>
      <c r="I78" s="21"/>
      <c r="K78" s="50"/>
      <c r="L78" s="51"/>
      <c r="O78" s="50"/>
      <c r="P78" s="51"/>
    </row>
    <row r="79" spans="1:16" hidden="1" x14ac:dyDescent="0.2">
      <c r="A79" s="45" t="s">
        <v>82</v>
      </c>
      <c r="B79" s="64"/>
      <c r="D79" s="52"/>
      <c r="F79" s="53"/>
      <c r="H79" s="52"/>
      <c r="I79" s="21"/>
      <c r="K79" s="50"/>
      <c r="L79" s="51"/>
      <c r="O79" s="50"/>
      <c r="P79" s="51"/>
    </row>
    <row r="80" spans="1:16" x14ac:dyDescent="0.2">
      <c r="A80" s="45"/>
      <c r="B80" s="45"/>
      <c r="D80" s="52"/>
      <c r="F80" s="53"/>
      <c r="H80" s="52"/>
      <c r="I80" s="21"/>
      <c r="K80" s="50"/>
      <c r="L80" s="51"/>
      <c r="O80" s="50"/>
      <c r="P80" s="51"/>
    </row>
    <row r="81" spans="1:31" ht="15.75" x14ac:dyDescent="0.25">
      <c r="A81" s="15" t="s">
        <v>15</v>
      </c>
      <c r="B81" s="22">
        <f>SUM(B82:B92)</f>
        <v>37476</v>
      </c>
      <c r="C81" s="47"/>
      <c r="D81" s="23">
        <f t="shared" ref="D81:D92" si="8">(B81/B$101)*100</f>
        <v>22.969005693832397</v>
      </c>
      <c r="E81" s="47"/>
      <c r="F81" s="54">
        <f>SUM(F82:F92)</f>
        <v>279054077</v>
      </c>
      <c r="G81" s="47"/>
      <c r="H81" s="23">
        <f t="shared" ref="H81:H92" si="9">(F81/F$101)*100</f>
        <v>11.657815726636141</v>
      </c>
      <c r="I81" s="49"/>
      <c r="K81" s="50"/>
      <c r="L81" s="51"/>
      <c r="O81" s="50"/>
      <c r="P81" s="51"/>
    </row>
    <row r="82" spans="1:31" ht="15" x14ac:dyDescent="0.2">
      <c r="A82" s="39" t="s">
        <v>83</v>
      </c>
      <c r="B82" s="16">
        <v>8229</v>
      </c>
      <c r="C82" s="5"/>
      <c r="D82" s="17">
        <f t="shared" si="8"/>
        <v>5.0435464792012699</v>
      </c>
      <c r="E82" s="5"/>
      <c r="F82" s="20">
        <v>43589081</v>
      </c>
      <c r="G82" s="5"/>
      <c r="H82" s="17">
        <f t="shared" si="9"/>
        <v>1.8209856650523568</v>
      </c>
      <c r="I82" s="19"/>
      <c r="K82" s="50"/>
      <c r="L82" s="51"/>
      <c r="O82" s="50"/>
      <c r="P82" s="51"/>
    </row>
    <row r="83" spans="1:31" ht="15" x14ac:dyDescent="0.2">
      <c r="A83" s="39" t="s">
        <v>84</v>
      </c>
      <c r="B83" s="16">
        <v>6320</v>
      </c>
      <c r="C83" s="5"/>
      <c r="D83" s="17">
        <f t="shared" si="8"/>
        <v>3.8735221471080354</v>
      </c>
      <c r="E83" s="5"/>
      <c r="F83" s="20">
        <v>44256627</v>
      </c>
      <c r="G83" s="5"/>
      <c r="H83" s="17">
        <f t="shared" si="9"/>
        <v>1.8488731925908026</v>
      </c>
      <c r="I83" s="19"/>
      <c r="K83" s="50"/>
      <c r="L83" s="51"/>
      <c r="O83" s="50"/>
      <c r="P83" s="51"/>
    </row>
    <row r="84" spans="1:31" ht="15" x14ac:dyDescent="0.2">
      <c r="A84" s="39" t="s">
        <v>85</v>
      </c>
      <c r="B84" s="16">
        <v>2947</v>
      </c>
      <c r="C84" s="5"/>
      <c r="D84" s="17">
        <f t="shared" si="8"/>
        <v>1.8062135708112947</v>
      </c>
      <c r="E84" s="5"/>
      <c r="F84" s="20">
        <v>52034432</v>
      </c>
      <c r="G84" s="5"/>
      <c r="H84" s="17">
        <f t="shared" si="9"/>
        <v>2.1738002405038466</v>
      </c>
      <c r="I84" s="19"/>
      <c r="K84" s="50"/>
      <c r="L84" s="51"/>
      <c r="O84" s="50"/>
      <c r="P84" s="51"/>
    </row>
    <row r="85" spans="1:31" ht="15" x14ac:dyDescent="0.2">
      <c r="A85" s="39" t="s">
        <v>86</v>
      </c>
      <c r="B85" s="16">
        <v>883</v>
      </c>
      <c r="C85" s="5"/>
      <c r="D85" s="17">
        <f t="shared" si="8"/>
        <v>0.54118988226208786</v>
      </c>
      <c r="E85" s="5"/>
      <c r="F85" s="20">
        <v>40091478</v>
      </c>
      <c r="G85" s="5"/>
      <c r="H85" s="17">
        <f t="shared" si="9"/>
        <v>1.6748691427736668</v>
      </c>
      <c r="I85" s="19"/>
      <c r="K85" s="50"/>
      <c r="L85" s="51"/>
      <c r="O85" s="50"/>
      <c r="P85" s="51"/>
    </row>
    <row r="86" spans="1:31" ht="15" x14ac:dyDescent="0.2">
      <c r="A86" s="39" t="s">
        <v>87</v>
      </c>
      <c r="B86" s="16">
        <v>8129</v>
      </c>
      <c r="C86" s="5"/>
      <c r="D86" s="17">
        <f t="shared" si="8"/>
        <v>4.9822565718103204</v>
      </c>
      <c r="E86" s="5"/>
      <c r="F86" s="20">
        <v>14998843</v>
      </c>
      <c r="G86" s="5"/>
      <c r="H86" s="17">
        <f t="shared" si="9"/>
        <v>0.62659449267514689</v>
      </c>
      <c r="I86" s="19"/>
      <c r="K86" s="50"/>
      <c r="L86" s="51"/>
      <c r="O86" s="50"/>
      <c r="P86" s="51"/>
    </row>
    <row r="87" spans="1:31" ht="15" x14ac:dyDescent="0.2">
      <c r="A87" s="39" t="s">
        <v>88</v>
      </c>
      <c r="B87" s="16">
        <v>1610</v>
      </c>
      <c r="C87" s="5"/>
      <c r="D87" s="17">
        <f t="shared" si="8"/>
        <v>0.986767508994294</v>
      </c>
      <c r="E87" s="5"/>
      <c r="F87" s="20">
        <v>30993876</v>
      </c>
      <c r="G87" s="5"/>
      <c r="H87" s="17">
        <f t="shared" si="9"/>
        <v>1.2948060065870688</v>
      </c>
      <c r="I87" s="19"/>
      <c r="K87" s="50"/>
      <c r="L87" s="51"/>
      <c r="O87" s="50"/>
      <c r="P87" s="51"/>
    </row>
    <row r="88" spans="1:31" ht="15.75" x14ac:dyDescent="0.25">
      <c r="A88" s="63" t="s">
        <v>89</v>
      </c>
      <c r="B88" s="16">
        <v>537</v>
      </c>
      <c r="C88" s="5"/>
      <c r="D88" s="17">
        <f t="shared" si="8"/>
        <v>0.32912680268940114</v>
      </c>
      <c r="E88" s="5"/>
      <c r="F88" s="20">
        <v>18794439</v>
      </c>
      <c r="G88" s="5"/>
      <c r="H88" s="17">
        <f t="shared" si="9"/>
        <v>0.78516002669799223</v>
      </c>
      <c r="I88" s="19"/>
      <c r="K88" s="50"/>
      <c r="L88" s="51"/>
      <c r="O88" s="50"/>
      <c r="P88" s="51"/>
    </row>
    <row r="89" spans="1:31" ht="15" x14ac:dyDescent="0.2">
      <c r="A89" s="39" t="s">
        <v>90</v>
      </c>
      <c r="B89" s="16">
        <v>949</v>
      </c>
      <c r="C89" s="5"/>
      <c r="D89" s="17">
        <f t="shared" si="8"/>
        <v>0.58164122114011485</v>
      </c>
      <c r="E89" s="5"/>
      <c r="F89" s="20">
        <v>3161701</v>
      </c>
      <c r="G89" s="5"/>
      <c r="H89" s="17">
        <f t="shared" si="9"/>
        <v>0.13208381700411859</v>
      </c>
      <c r="I89" s="19"/>
      <c r="K89" s="50"/>
      <c r="L89" s="51"/>
      <c r="O89" s="50"/>
      <c r="P89" s="51"/>
    </row>
    <row r="90" spans="1:31" ht="15" x14ac:dyDescent="0.2">
      <c r="A90" s="39" t="s">
        <v>91</v>
      </c>
      <c r="B90" s="16">
        <v>726</v>
      </c>
      <c r="C90" s="5"/>
      <c r="D90" s="17">
        <f t="shared" si="8"/>
        <v>0.44496472765829648</v>
      </c>
      <c r="E90" s="5"/>
      <c r="F90" s="20">
        <v>3853072</v>
      </c>
      <c r="G90" s="5"/>
      <c r="H90" s="17">
        <f t="shared" si="9"/>
        <v>0.16096666223393455</v>
      </c>
      <c r="I90" s="19"/>
      <c r="K90" s="50"/>
      <c r="L90" s="51"/>
      <c r="O90" s="50"/>
      <c r="P90" s="51"/>
    </row>
    <row r="91" spans="1:31" ht="15" x14ac:dyDescent="0.2">
      <c r="A91" s="39" t="s">
        <v>92</v>
      </c>
      <c r="B91" s="16">
        <v>536</v>
      </c>
      <c r="C91" s="5"/>
      <c r="D91" s="17">
        <f t="shared" si="8"/>
        <v>0.3285139036154916</v>
      </c>
      <c r="E91" s="5"/>
      <c r="F91" s="20">
        <v>2431324</v>
      </c>
      <c r="G91" s="5"/>
      <c r="H91" s="17">
        <f t="shared" si="9"/>
        <v>0.10157144976508581</v>
      </c>
      <c r="I91" s="19"/>
      <c r="K91" s="50"/>
      <c r="L91" s="51"/>
      <c r="O91" s="50"/>
      <c r="P91" s="51"/>
    </row>
    <row r="92" spans="1:31" ht="15" x14ac:dyDescent="0.2">
      <c r="A92" s="39" t="s">
        <v>93</v>
      </c>
      <c r="B92" s="16">
        <v>6610</v>
      </c>
      <c r="C92" s="61"/>
      <c r="D92" s="17">
        <f t="shared" si="8"/>
        <v>4.0512628785417908</v>
      </c>
      <c r="E92" s="65"/>
      <c r="F92" s="20">
        <v>24849204</v>
      </c>
      <c r="G92" s="5"/>
      <c r="H92" s="17">
        <f t="shared" si="9"/>
        <v>1.0381050307521207</v>
      </c>
      <c r="I92" s="19"/>
      <c r="K92" s="50"/>
      <c r="L92" s="51"/>
      <c r="O92" s="50"/>
      <c r="P92" s="51"/>
    </row>
    <row r="93" spans="1:31" ht="15" x14ac:dyDescent="0.2">
      <c r="A93" s="39"/>
      <c r="B93" s="45"/>
      <c r="C93" s="55"/>
      <c r="D93" s="52"/>
      <c r="E93" s="66"/>
      <c r="F93" s="53"/>
      <c r="H93" s="52"/>
      <c r="I93" s="21"/>
      <c r="K93" s="50"/>
      <c r="L93" s="51"/>
      <c r="O93" s="50"/>
      <c r="P93" s="51"/>
    </row>
    <row r="94" spans="1:31" ht="15.75" x14ac:dyDescent="0.25">
      <c r="A94" s="15" t="s">
        <v>17</v>
      </c>
      <c r="B94" s="22">
        <f>SUM(B95:B99)</f>
        <v>21314</v>
      </c>
      <c r="C94" s="47"/>
      <c r="D94" s="23">
        <f t="shared" ref="D94:D99" si="10">(B94/B$101)*100</f>
        <v>13.063330861307069</v>
      </c>
      <c r="E94" s="47"/>
      <c r="F94" s="54">
        <f>SUM(F95:F99)</f>
        <v>67041487</v>
      </c>
      <c r="G94" s="47"/>
      <c r="H94" s="23">
        <f t="shared" ref="H94:H99" si="11">(F94/F$101)*100</f>
        <v>2.8007377992390783</v>
      </c>
      <c r="I94" s="49"/>
      <c r="K94" s="50"/>
      <c r="L94" s="51"/>
      <c r="O94" s="50"/>
      <c r="P94" s="51"/>
    </row>
    <row r="95" spans="1:31" ht="15" customHeight="1" x14ac:dyDescent="0.2">
      <c r="A95" s="39" t="s">
        <v>94</v>
      </c>
      <c r="B95" s="16">
        <v>11073</v>
      </c>
      <c r="C95" s="5"/>
      <c r="D95" s="17">
        <f t="shared" si="10"/>
        <v>6.7866314453998866</v>
      </c>
      <c r="E95" s="5"/>
      <c r="F95" s="20">
        <v>36131527</v>
      </c>
      <c r="G95" s="5"/>
      <c r="H95" s="17">
        <f t="shared" si="11"/>
        <v>1.5094374832874358</v>
      </c>
      <c r="I95" s="21"/>
      <c r="K95" s="50"/>
      <c r="L95" s="51"/>
      <c r="O95" s="50"/>
      <c r="P95" s="51"/>
    </row>
    <row r="96" spans="1:31" ht="15" customHeight="1" x14ac:dyDescent="0.2">
      <c r="A96" s="39" t="s">
        <v>95</v>
      </c>
      <c r="B96" s="16">
        <v>8385</v>
      </c>
      <c r="C96" s="5"/>
      <c r="D96" s="17">
        <f t="shared" si="10"/>
        <v>5.1391587347311516</v>
      </c>
      <c r="E96" s="5"/>
      <c r="F96" s="20">
        <v>20547302</v>
      </c>
      <c r="G96" s="5"/>
      <c r="H96" s="17">
        <f t="shared" si="11"/>
        <v>0.85838796182699095</v>
      </c>
      <c r="I96" s="21"/>
      <c r="K96" s="50"/>
      <c r="L96" s="51"/>
      <c r="O96" s="50"/>
      <c r="P96" s="51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16" ht="15" customHeight="1" x14ac:dyDescent="0.2">
      <c r="A97" s="39" t="s">
        <v>96</v>
      </c>
      <c r="B97" s="16">
        <v>99</v>
      </c>
      <c r="C97" s="5"/>
      <c r="D97" s="17">
        <f t="shared" si="10"/>
        <v>6.0677008317040433E-2</v>
      </c>
      <c r="E97" s="5"/>
      <c r="F97" s="20">
        <v>9170081</v>
      </c>
      <c r="G97" s="5"/>
      <c r="H97" s="17">
        <f t="shared" si="11"/>
        <v>0.38309103255397797</v>
      </c>
      <c r="I97" s="21"/>
      <c r="K97" s="50"/>
      <c r="L97" s="51"/>
      <c r="O97" s="50"/>
      <c r="P97" s="51"/>
    </row>
    <row r="98" spans="1:16" ht="15" customHeight="1" x14ac:dyDescent="0.2">
      <c r="A98" s="39" t="s">
        <v>97</v>
      </c>
      <c r="B98" s="16">
        <v>192</v>
      </c>
      <c r="C98" s="5"/>
      <c r="D98" s="17">
        <f t="shared" si="10"/>
        <v>0.11767662219062387</v>
      </c>
      <c r="E98" s="5"/>
      <c r="F98" s="20">
        <v>1048245</v>
      </c>
      <c r="G98" s="5"/>
      <c r="H98" s="17">
        <f t="shared" si="11"/>
        <v>4.3791680729924259E-2</v>
      </c>
      <c r="I98" s="21"/>
      <c r="K98" s="50"/>
      <c r="L98" s="51"/>
      <c r="O98" s="50"/>
      <c r="P98" s="51"/>
    </row>
    <row r="99" spans="1:16" ht="15" customHeight="1" x14ac:dyDescent="0.2">
      <c r="A99" s="39" t="s">
        <v>98</v>
      </c>
      <c r="B99" s="16">
        <v>1565</v>
      </c>
      <c r="C99" s="5"/>
      <c r="D99" s="17">
        <f t="shared" si="10"/>
        <v>0.9591870506683664</v>
      </c>
      <c r="E99" s="5"/>
      <c r="F99" s="20">
        <v>144332</v>
      </c>
      <c r="G99" s="5"/>
      <c r="H99" s="17">
        <f t="shared" si="11"/>
        <v>6.0296408407494702E-3</v>
      </c>
      <c r="I99" s="21"/>
      <c r="K99" s="50"/>
      <c r="L99" s="51"/>
      <c r="O99" s="50"/>
      <c r="P99" s="51"/>
    </row>
    <row r="100" spans="1:16" x14ac:dyDescent="0.2">
      <c r="A100" s="45"/>
      <c r="B100" s="45"/>
      <c r="D100" s="52"/>
      <c r="F100" s="53"/>
      <c r="H100" s="52"/>
      <c r="I100" s="21"/>
      <c r="K100" s="50"/>
      <c r="L100" s="51"/>
      <c r="O100" s="50"/>
      <c r="P100" s="51"/>
    </row>
    <row r="101" spans="1:16" ht="15.75" x14ac:dyDescent="0.25">
      <c r="A101" s="25" t="s">
        <v>18</v>
      </c>
      <c r="B101" s="26">
        <f>B11+B17+B25+B37+B60+B74+B81+B94</f>
        <v>163159</v>
      </c>
      <c r="C101" s="41"/>
      <c r="D101" s="27">
        <f>D11+D17+D25+D37+D60+D74+D81+D94</f>
        <v>100</v>
      </c>
      <c r="E101" s="28" t="s">
        <v>11</v>
      </c>
      <c r="F101" s="29">
        <f>F11+F17+F25+F37+F60+F74+F81+F94</f>
        <v>2393708080</v>
      </c>
      <c r="G101" s="28"/>
      <c r="H101" s="27">
        <f>H11+H17+H25+H37+H60+H74+H81+H94</f>
        <v>100</v>
      </c>
      <c r="I101" s="30" t="s">
        <v>11</v>
      </c>
      <c r="K101" s="50"/>
      <c r="L101" s="51"/>
      <c r="O101" s="50"/>
      <c r="P101" s="51"/>
    </row>
    <row r="103" spans="1:16" x14ac:dyDescent="0.2">
      <c r="B103" s="55"/>
      <c r="F103" s="55"/>
    </row>
  </sheetData>
  <mergeCells count="11">
    <mergeCell ref="A50:I50"/>
    <mergeCell ref="A51:I51"/>
    <mergeCell ref="A53:I53"/>
    <mergeCell ref="A54:I54"/>
    <mergeCell ref="A55:I55"/>
    <mergeCell ref="A1:I1"/>
    <mergeCell ref="A2:I2"/>
    <mergeCell ref="A4:I4"/>
    <mergeCell ref="A5:I5"/>
    <mergeCell ref="A6:I6"/>
    <mergeCell ref="A47:I47"/>
  </mergeCells>
  <pageMargins left="0.7" right="0.7" top="0.75" bottom="0.75" header="0.3" footer="0.3"/>
  <pageSetup scale="84" orientation="portrait" horizontalDpi="4294967295" verticalDpi="4294967295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6545-9A3B-4CFA-A393-4ABC0EAD87F9}">
  <dimension ref="A1:G20"/>
  <sheetViews>
    <sheetView showGridLines="0" zoomScaleNormal="100" workbookViewId="0">
      <selection sqref="A1:G1"/>
    </sheetView>
  </sheetViews>
  <sheetFormatPr defaultRowHeight="12.75" x14ac:dyDescent="0.2"/>
  <cols>
    <col min="1" max="1" width="27.28515625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27.28515625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27.28515625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27.28515625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27.28515625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27.28515625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27.28515625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27.28515625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27.28515625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27.28515625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27.28515625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27.28515625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27.28515625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27.28515625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27.28515625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27.28515625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27.28515625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27.28515625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27.28515625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27.28515625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27.28515625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27.28515625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27.28515625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27.28515625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27.28515625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27.28515625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27.28515625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27.28515625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27.28515625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27.28515625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27.28515625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27.28515625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27.28515625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27.28515625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27.28515625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27.28515625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27.28515625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27.28515625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27.28515625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27.28515625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27.28515625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27.28515625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27.28515625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27.28515625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27.28515625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27.28515625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27.28515625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27.28515625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27.28515625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27.28515625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27.28515625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27.28515625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27.28515625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27.28515625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27.28515625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27.28515625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27.28515625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27.28515625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27.28515625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27.28515625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27.28515625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27.28515625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27.28515625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27.28515625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1" t="s">
        <v>31</v>
      </c>
      <c r="B1" s="1"/>
      <c r="C1" s="1"/>
      <c r="D1" s="1"/>
      <c r="E1" s="1"/>
      <c r="F1" s="1"/>
      <c r="G1" s="1"/>
    </row>
    <row r="2" spans="1:7" ht="20.25" x14ac:dyDescent="0.3">
      <c r="A2" s="1" t="s">
        <v>1</v>
      </c>
      <c r="B2" s="1"/>
      <c r="C2" s="1"/>
      <c r="D2" s="1"/>
      <c r="E2" s="1"/>
      <c r="F2" s="1"/>
      <c r="G2" s="1"/>
    </row>
    <row r="4" spans="1:7" ht="18" x14ac:dyDescent="0.25">
      <c r="A4" s="3" t="s">
        <v>99</v>
      </c>
      <c r="B4" s="3"/>
      <c r="C4" s="3"/>
      <c r="D4" s="3"/>
      <c r="E4" s="3"/>
      <c r="F4" s="3"/>
      <c r="G4" s="3"/>
    </row>
    <row r="5" spans="1:7" ht="18" x14ac:dyDescent="0.25">
      <c r="A5" s="3" t="s">
        <v>20</v>
      </c>
      <c r="B5" s="3"/>
      <c r="C5" s="3"/>
      <c r="D5" s="3"/>
      <c r="E5" s="3"/>
      <c r="F5" s="3"/>
      <c r="G5" s="3"/>
    </row>
    <row r="6" spans="1:7" ht="15" x14ac:dyDescent="0.2">
      <c r="A6" s="5"/>
      <c r="B6" s="5"/>
      <c r="C6" s="5"/>
      <c r="D6" s="5"/>
      <c r="E6" s="5"/>
      <c r="F6" s="5"/>
      <c r="G6" s="5"/>
    </row>
    <row r="7" spans="1:7" ht="15.75" x14ac:dyDescent="0.25">
      <c r="A7" s="67"/>
      <c r="B7" s="32"/>
      <c r="C7" s="7" t="s">
        <v>5</v>
      </c>
      <c r="D7" s="33"/>
      <c r="E7" s="34" t="s">
        <v>9</v>
      </c>
      <c r="F7" s="7" t="s">
        <v>5</v>
      </c>
      <c r="G7" s="35"/>
    </row>
    <row r="8" spans="1:7" ht="15.75" x14ac:dyDescent="0.25">
      <c r="A8" s="10" t="s">
        <v>21</v>
      </c>
      <c r="B8" s="11" t="s">
        <v>7</v>
      </c>
      <c r="C8" s="12" t="s">
        <v>8</v>
      </c>
      <c r="D8" s="36"/>
      <c r="E8" s="37" t="s">
        <v>22</v>
      </c>
      <c r="F8" s="12" t="s">
        <v>8</v>
      </c>
      <c r="G8" s="38"/>
    </row>
    <row r="9" spans="1:7" ht="28.5" customHeight="1" x14ac:dyDescent="0.25">
      <c r="A9" s="15" t="s">
        <v>23</v>
      </c>
      <c r="B9" s="16">
        <v>112740</v>
      </c>
      <c r="C9" s="17">
        <f t="shared" ref="C9:C16" si="0">(B9/B$18)*100</f>
        <v>69.098241592556946</v>
      </c>
      <c r="D9" s="5" t="s">
        <v>11</v>
      </c>
      <c r="E9" s="18">
        <v>-276312</v>
      </c>
      <c r="F9" s="17">
        <f t="shared" ref="F9:F16" si="1">(E9/E$18)*100</f>
        <v>-1.1543262215428453E-2</v>
      </c>
      <c r="G9" s="19" t="s">
        <v>11</v>
      </c>
    </row>
    <row r="10" spans="1:7" ht="28.5" customHeight="1" x14ac:dyDescent="0.25">
      <c r="A10" s="15" t="s">
        <v>24</v>
      </c>
      <c r="B10" s="16">
        <v>19368</v>
      </c>
      <c r="C10" s="17">
        <f t="shared" si="0"/>
        <v>11.870629263479184</v>
      </c>
      <c r="D10" s="5"/>
      <c r="E10" s="20">
        <v>10460804</v>
      </c>
      <c r="F10" s="17">
        <f t="shared" si="1"/>
        <v>0.43701252047034805</v>
      </c>
      <c r="G10" s="19"/>
    </row>
    <row r="11" spans="1:7" ht="28.5" customHeight="1" x14ac:dyDescent="0.25">
      <c r="A11" s="15" t="s">
        <v>25</v>
      </c>
      <c r="B11" s="16">
        <v>22971</v>
      </c>
      <c r="C11" s="17">
        <f t="shared" si="0"/>
        <v>14.07890462677511</v>
      </c>
      <c r="D11" s="5"/>
      <c r="E11" s="20">
        <v>48340732</v>
      </c>
      <c r="F11" s="17">
        <f t="shared" si="1"/>
        <v>2.0194915355169267</v>
      </c>
      <c r="G11" s="19"/>
    </row>
    <row r="12" spans="1:7" ht="28.5" customHeight="1" x14ac:dyDescent="0.25">
      <c r="A12" s="15" t="s">
        <v>26</v>
      </c>
      <c r="B12" s="16">
        <v>2662</v>
      </c>
      <c r="C12" s="17">
        <f t="shared" si="0"/>
        <v>1.6315373347470872</v>
      </c>
      <c r="D12" s="5"/>
      <c r="E12" s="20">
        <v>18873085</v>
      </c>
      <c r="F12" s="17">
        <f t="shared" si="1"/>
        <v>0.78844555780809189</v>
      </c>
      <c r="G12" s="19"/>
    </row>
    <row r="13" spans="1:7" ht="28.5" customHeight="1" x14ac:dyDescent="0.25">
      <c r="A13" s="15" t="s">
        <v>100</v>
      </c>
      <c r="B13" s="16">
        <v>3196</v>
      </c>
      <c r="C13" s="17">
        <f t="shared" si="0"/>
        <v>1.95882544021476</v>
      </c>
      <c r="D13" s="5"/>
      <c r="E13" s="20">
        <v>71069269</v>
      </c>
      <c r="F13" s="17">
        <f t="shared" si="1"/>
        <v>2.9690031830894807</v>
      </c>
      <c r="G13" s="19"/>
    </row>
    <row r="14" spans="1:7" ht="28.5" customHeight="1" x14ac:dyDescent="0.25">
      <c r="A14" s="15" t="s">
        <v>28</v>
      </c>
      <c r="B14" s="16">
        <v>1662</v>
      </c>
      <c r="C14" s="17">
        <f t="shared" si="0"/>
        <v>1.0186382608375879</v>
      </c>
      <c r="D14" s="5"/>
      <c r="E14" s="20">
        <v>271988708</v>
      </c>
      <c r="F14" s="17">
        <f t="shared" si="1"/>
        <v>11.362651553604628</v>
      </c>
      <c r="G14" s="19"/>
    </row>
    <row r="15" spans="1:7" ht="28.5" customHeight="1" x14ac:dyDescent="0.25">
      <c r="A15" s="15" t="s">
        <v>29</v>
      </c>
      <c r="B15" s="16">
        <v>225</v>
      </c>
      <c r="C15" s="17">
        <f t="shared" si="0"/>
        <v>0.13790229162963735</v>
      </c>
      <c r="D15" s="5"/>
      <c r="E15" s="20">
        <v>159081823</v>
      </c>
      <c r="F15" s="17">
        <f t="shared" si="1"/>
        <v>6.6458322352897339</v>
      </c>
      <c r="G15" s="19"/>
    </row>
    <row r="16" spans="1:7" ht="28.5" customHeight="1" x14ac:dyDescent="0.25">
      <c r="A16" s="15" t="s">
        <v>30</v>
      </c>
      <c r="B16" s="16">
        <v>335</v>
      </c>
      <c r="C16" s="17">
        <f t="shared" si="0"/>
        <v>0.2053211897596823</v>
      </c>
      <c r="D16" s="5"/>
      <c r="E16" s="20">
        <v>1814169968</v>
      </c>
      <c r="F16" s="17">
        <f t="shared" si="1"/>
        <v>75.789106676436219</v>
      </c>
      <c r="G16" s="19"/>
    </row>
    <row r="17" spans="1:7" ht="15" x14ac:dyDescent="0.2">
      <c r="A17" s="39"/>
      <c r="B17" s="39"/>
      <c r="C17" s="17"/>
      <c r="D17" s="5"/>
      <c r="E17" s="39"/>
      <c r="F17" s="17"/>
      <c r="G17" s="19"/>
    </row>
    <row r="18" spans="1:7" ht="15.75" x14ac:dyDescent="0.25">
      <c r="A18" s="25" t="s">
        <v>18</v>
      </c>
      <c r="B18" s="26">
        <f>SUM(B9:B16)</f>
        <v>163159</v>
      </c>
      <c r="C18" s="27">
        <f>SUM(C9:C16)</f>
        <v>100.00000000000003</v>
      </c>
      <c r="D18" s="41" t="s">
        <v>11</v>
      </c>
      <c r="E18" s="29">
        <f>SUM(E9:E16)</f>
        <v>2393708077</v>
      </c>
      <c r="F18" s="27">
        <f>SUM(F9:F16)</f>
        <v>100</v>
      </c>
      <c r="G18" s="30" t="s">
        <v>11</v>
      </c>
    </row>
    <row r="19" spans="1:7" x14ac:dyDescent="0.2">
      <c r="B19" s="42"/>
      <c r="E19" s="42"/>
    </row>
    <row r="20" spans="1:7" ht="13.15" customHeight="1" x14ac:dyDescent="0.2">
      <c r="A20" s="43"/>
      <c r="B20" s="43"/>
      <c r="C20" s="43"/>
      <c r="D20" s="43"/>
      <c r="E20" s="43"/>
      <c r="F20" s="43"/>
      <c r="G20" s="43"/>
    </row>
  </sheetData>
  <mergeCells count="5">
    <mergeCell ref="A1:G1"/>
    <mergeCell ref="A2:G2"/>
    <mergeCell ref="A4:G4"/>
    <mergeCell ref="A5:G5"/>
    <mergeCell ref="A20:G20"/>
  </mergeCells>
  <pageMargins left="0.7" right="0.7" top="0.75" bottom="0.75" header="0.3" footer="0.3"/>
  <pageSetup scale="93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EB4A-6637-43C2-B168-435360EF4838}">
  <dimension ref="A1:G21"/>
  <sheetViews>
    <sheetView showGridLines="0" zoomScaleNormal="100" workbookViewId="0">
      <selection sqref="A1:G1"/>
    </sheetView>
  </sheetViews>
  <sheetFormatPr defaultRowHeight="12.75" x14ac:dyDescent="0.2"/>
  <cols>
    <col min="1" max="1" width="27.28515625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27.28515625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27.28515625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27.28515625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27.28515625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27.28515625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27.28515625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27.28515625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27.28515625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27.28515625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27.28515625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27.28515625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27.28515625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27.28515625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27.28515625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27.28515625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27.28515625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27.28515625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27.28515625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27.28515625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27.28515625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27.28515625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27.28515625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27.28515625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27.28515625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27.28515625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27.28515625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27.28515625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27.28515625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27.28515625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27.28515625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27.28515625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27.28515625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27.28515625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27.28515625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27.28515625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27.28515625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27.28515625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27.28515625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27.28515625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27.28515625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27.28515625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27.28515625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27.28515625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27.28515625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27.28515625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27.28515625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27.28515625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27.28515625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27.28515625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27.28515625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27.28515625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27.28515625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27.28515625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27.28515625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27.28515625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27.28515625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27.28515625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27.28515625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27.28515625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27.28515625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27.28515625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27.28515625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27.28515625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1" t="s">
        <v>31</v>
      </c>
      <c r="B1" s="1"/>
      <c r="C1" s="1"/>
      <c r="D1" s="1"/>
      <c r="E1" s="1"/>
      <c r="F1" s="1"/>
      <c r="G1" s="1"/>
    </row>
    <row r="2" spans="1:7" ht="20.25" x14ac:dyDescent="0.3">
      <c r="A2" s="1" t="s">
        <v>1</v>
      </c>
      <c r="B2" s="1"/>
      <c r="C2" s="1"/>
      <c r="D2" s="1"/>
      <c r="E2" s="1"/>
      <c r="F2" s="1"/>
      <c r="G2" s="1"/>
    </row>
    <row r="4" spans="1:7" ht="18" x14ac:dyDescent="0.25">
      <c r="A4" s="3" t="s">
        <v>101</v>
      </c>
      <c r="B4" s="68"/>
      <c r="C4" s="3"/>
      <c r="D4" s="3"/>
      <c r="E4" s="3"/>
      <c r="F4" s="3"/>
      <c r="G4" s="3"/>
    </row>
    <row r="5" spans="1:7" ht="18" x14ac:dyDescent="0.25">
      <c r="A5" s="3" t="s">
        <v>102</v>
      </c>
      <c r="B5" s="3"/>
      <c r="C5" s="3"/>
      <c r="D5" s="3"/>
      <c r="E5" s="3"/>
      <c r="F5" s="3"/>
      <c r="G5" s="3"/>
    </row>
    <row r="6" spans="1:7" ht="18" x14ac:dyDescent="0.25">
      <c r="A6" s="3" t="s">
        <v>103</v>
      </c>
      <c r="B6" s="3"/>
      <c r="C6" s="3"/>
      <c r="D6" s="3"/>
      <c r="E6" s="3"/>
      <c r="F6" s="3"/>
      <c r="G6" s="3"/>
    </row>
    <row r="7" spans="1:7" ht="15" x14ac:dyDescent="0.2">
      <c r="A7" s="4" t="s">
        <v>4</v>
      </c>
      <c r="B7" s="4"/>
      <c r="C7" s="4"/>
      <c r="D7" s="4"/>
      <c r="E7" s="4"/>
      <c r="F7" s="4"/>
      <c r="G7" s="4"/>
    </row>
    <row r="8" spans="1:7" x14ac:dyDescent="0.2">
      <c r="A8" s="69"/>
      <c r="B8" s="69"/>
      <c r="C8" s="69"/>
      <c r="D8" s="69"/>
      <c r="E8" s="69"/>
      <c r="F8" s="69"/>
      <c r="G8" s="69"/>
    </row>
    <row r="9" spans="1:7" ht="15.75" x14ac:dyDescent="0.25">
      <c r="A9" s="67"/>
      <c r="B9" s="70" t="s">
        <v>104</v>
      </c>
      <c r="C9" s="71"/>
      <c r="D9" s="72"/>
      <c r="E9" s="70" t="s">
        <v>105</v>
      </c>
      <c r="F9" s="71"/>
      <c r="G9" s="72"/>
    </row>
    <row r="10" spans="1:7" ht="15.75" x14ac:dyDescent="0.25">
      <c r="A10" s="10" t="s">
        <v>6</v>
      </c>
      <c r="B10" s="11" t="s">
        <v>7</v>
      </c>
      <c r="C10" s="12" t="s">
        <v>9</v>
      </c>
      <c r="D10" s="73"/>
      <c r="E10" s="11" t="s">
        <v>7</v>
      </c>
      <c r="F10" s="12" t="s">
        <v>9</v>
      </c>
      <c r="G10" s="73"/>
    </row>
    <row r="11" spans="1:7" ht="28.5" customHeight="1" x14ac:dyDescent="0.25">
      <c r="A11" s="15" t="s">
        <v>10</v>
      </c>
      <c r="B11" s="16">
        <v>1839</v>
      </c>
      <c r="C11" s="74">
        <v>1292174773</v>
      </c>
      <c r="D11" s="75"/>
      <c r="E11" s="39">
        <v>472</v>
      </c>
      <c r="F11" s="74">
        <v>1270096490</v>
      </c>
      <c r="G11" s="76"/>
    </row>
    <row r="12" spans="1:7" ht="28.5" customHeight="1" x14ac:dyDescent="0.25">
      <c r="A12" s="15" t="s">
        <v>12</v>
      </c>
      <c r="B12" s="16">
        <v>2908</v>
      </c>
      <c r="C12" s="62">
        <v>122456597</v>
      </c>
      <c r="D12" s="75"/>
      <c r="E12" s="39">
        <v>189</v>
      </c>
      <c r="F12" s="62">
        <v>92898155</v>
      </c>
      <c r="G12" s="76"/>
    </row>
    <row r="13" spans="1:7" ht="28.5" customHeight="1" x14ac:dyDescent="0.25">
      <c r="A13" s="15" t="s">
        <v>16</v>
      </c>
      <c r="B13" s="16">
        <v>912</v>
      </c>
      <c r="C13" s="62">
        <v>143425437</v>
      </c>
      <c r="D13" s="75"/>
      <c r="E13" s="39">
        <v>171</v>
      </c>
      <c r="F13" s="62">
        <v>132013491</v>
      </c>
      <c r="G13" s="76"/>
    </row>
    <row r="14" spans="1:7" ht="28.5" customHeight="1" x14ac:dyDescent="0.25">
      <c r="A14" s="15" t="s">
        <v>53</v>
      </c>
      <c r="B14" s="16">
        <v>2560</v>
      </c>
      <c r="C14" s="62">
        <v>130505354</v>
      </c>
      <c r="D14" s="75"/>
      <c r="E14" s="39">
        <v>200</v>
      </c>
      <c r="F14" s="62">
        <v>103951730</v>
      </c>
      <c r="G14" s="76"/>
    </row>
    <row r="15" spans="1:7" ht="28.5" customHeight="1" x14ac:dyDescent="0.25">
      <c r="A15" s="15" t="s">
        <v>65</v>
      </c>
      <c r="B15" s="16">
        <v>2487</v>
      </c>
      <c r="C15" s="62">
        <v>143306958.36000001</v>
      </c>
      <c r="D15" s="75"/>
      <c r="E15" s="39">
        <v>158</v>
      </c>
      <c r="F15" s="62">
        <v>123617730</v>
      </c>
      <c r="G15" s="77"/>
    </row>
    <row r="16" spans="1:7" ht="28.5" customHeight="1" x14ac:dyDescent="0.25">
      <c r="A16" s="15" t="s">
        <v>14</v>
      </c>
      <c r="B16" s="16">
        <v>778</v>
      </c>
      <c r="C16" s="62">
        <v>197810325</v>
      </c>
      <c r="D16" s="75"/>
      <c r="E16" s="39">
        <v>113</v>
      </c>
      <c r="F16" s="62">
        <v>189090811</v>
      </c>
      <c r="G16" s="77"/>
    </row>
    <row r="17" spans="1:7" ht="28.5" customHeight="1" x14ac:dyDescent="0.25">
      <c r="A17" s="15" t="s">
        <v>15</v>
      </c>
      <c r="B17" s="16">
        <v>3362</v>
      </c>
      <c r="C17" s="62">
        <v>268818469</v>
      </c>
      <c r="D17" s="75"/>
      <c r="E17" s="39">
        <v>239</v>
      </c>
      <c r="F17" s="62">
        <v>241245654</v>
      </c>
      <c r="G17" s="76"/>
    </row>
    <row r="18" spans="1:7" ht="28.5" customHeight="1" x14ac:dyDescent="0.25">
      <c r="A18" s="15" t="s">
        <v>17</v>
      </c>
      <c r="B18" s="16">
        <v>1470</v>
      </c>
      <c r="C18" s="62">
        <v>63353899</v>
      </c>
      <c r="D18" s="75"/>
      <c r="E18" s="39">
        <v>90</v>
      </c>
      <c r="F18" s="62">
        <v>52349039</v>
      </c>
      <c r="G18" s="77"/>
    </row>
    <row r="19" spans="1:7" ht="15.75" x14ac:dyDescent="0.25">
      <c r="A19" s="15"/>
      <c r="B19" s="78"/>
      <c r="E19" s="78"/>
      <c r="G19" s="77"/>
    </row>
    <row r="20" spans="1:7" ht="15.75" x14ac:dyDescent="0.25">
      <c r="A20" s="25" t="s">
        <v>18</v>
      </c>
      <c r="B20" s="26">
        <f>SUM(B11:B18)</f>
        <v>16316</v>
      </c>
      <c r="C20" s="79">
        <f>SUM(C11:C18)</f>
        <v>2361851812.3600001</v>
      </c>
      <c r="D20" s="80"/>
      <c r="E20" s="26">
        <f>SUM(E11:E18)</f>
        <v>1632</v>
      </c>
      <c r="F20" s="79">
        <f>SUM(F11:F18)</f>
        <v>2205263100</v>
      </c>
      <c r="G20" s="80"/>
    </row>
    <row r="21" spans="1:7" x14ac:dyDescent="0.2">
      <c r="B21" s="42"/>
      <c r="C21" s="42"/>
      <c r="D21" s="42"/>
      <c r="E21" s="42"/>
      <c r="F21" s="42"/>
    </row>
  </sheetData>
  <mergeCells count="8">
    <mergeCell ref="B9:D9"/>
    <mergeCell ref="E9:G9"/>
    <mergeCell ref="A1:G1"/>
    <mergeCell ref="A2:G2"/>
    <mergeCell ref="A4:G4"/>
    <mergeCell ref="A5:G5"/>
    <mergeCell ref="A6:G6"/>
    <mergeCell ref="A7:G7"/>
  </mergeCells>
  <pageMargins left="0.7" right="0.7" top="0.75" bottom="0.75" header="0.3" footer="0.3"/>
  <pageSetup scale="93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FC9C-5020-435F-9C4B-06FE3654BE1B}">
  <dimension ref="A1:I21"/>
  <sheetViews>
    <sheetView showGridLines="0" zoomScaleNormal="100" workbookViewId="0">
      <selection sqref="A1:H1"/>
    </sheetView>
  </sheetViews>
  <sheetFormatPr defaultRowHeight="12.75" x14ac:dyDescent="0.2"/>
  <cols>
    <col min="1" max="1" width="16.28515625" customWidth="1"/>
    <col min="2" max="2" width="14.5703125" customWidth="1"/>
    <col min="3" max="3" width="16.28515625" customWidth="1"/>
    <col min="4" max="4" width="12" customWidth="1"/>
    <col min="5" max="5" width="3.28515625" customWidth="1"/>
    <col min="6" max="6" width="16.28515625" customWidth="1"/>
    <col min="7" max="7" width="12" customWidth="1"/>
    <col min="8" max="8" width="3.140625" customWidth="1"/>
    <col min="9" max="9" width="11.42578125" customWidth="1"/>
    <col min="257" max="257" width="16.28515625" customWidth="1"/>
    <col min="258" max="258" width="14.5703125" customWidth="1"/>
    <col min="259" max="259" width="16.28515625" customWidth="1"/>
    <col min="260" max="260" width="12" customWidth="1"/>
    <col min="261" max="261" width="3.28515625" customWidth="1"/>
    <col min="262" max="262" width="16.28515625" customWidth="1"/>
    <col min="263" max="263" width="12" customWidth="1"/>
    <col min="264" max="264" width="3.140625" customWidth="1"/>
    <col min="265" max="265" width="11.42578125" customWidth="1"/>
    <col min="513" max="513" width="16.28515625" customWidth="1"/>
    <col min="514" max="514" width="14.5703125" customWidth="1"/>
    <col min="515" max="515" width="16.28515625" customWidth="1"/>
    <col min="516" max="516" width="12" customWidth="1"/>
    <col min="517" max="517" width="3.28515625" customWidth="1"/>
    <col min="518" max="518" width="16.28515625" customWidth="1"/>
    <col min="519" max="519" width="12" customWidth="1"/>
    <col min="520" max="520" width="3.140625" customWidth="1"/>
    <col min="521" max="521" width="11.42578125" customWidth="1"/>
    <col min="769" max="769" width="16.28515625" customWidth="1"/>
    <col min="770" max="770" width="14.5703125" customWidth="1"/>
    <col min="771" max="771" width="16.28515625" customWidth="1"/>
    <col min="772" max="772" width="12" customWidth="1"/>
    <col min="773" max="773" width="3.28515625" customWidth="1"/>
    <col min="774" max="774" width="16.28515625" customWidth="1"/>
    <col min="775" max="775" width="12" customWidth="1"/>
    <col min="776" max="776" width="3.140625" customWidth="1"/>
    <col min="777" max="777" width="11.42578125" customWidth="1"/>
    <col min="1025" max="1025" width="16.28515625" customWidth="1"/>
    <col min="1026" max="1026" width="14.5703125" customWidth="1"/>
    <col min="1027" max="1027" width="16.28515625" customWidth="1"/>
    <col min="1028" max="1028" width="12" customWidth="1"/>
    <col min="1029" max="1029" width="3.28515625" customWidth="1"/>
    <col min="1030" max="1030" width="16.28515625" customWidth="1"/>
    <col min="1031" max="1031" width="12" customWidth="1"/>
    <col min="1032" max="1032" width="3.140625" customWidth="1"/>
    <col min="1033" max="1033" width="11.42578125" customWidth="1"/>
    <col min="1281" max="1281" width="16.28515625" customWidth="1"/>
    <col min="1282" max="1282" width="14.5703125" customWidth="1"/>
    <col min="1283" max="1283" width="16.28515625" customWidth="1"/>
    <col min="1284" max="1284" width="12" customWidth="1"/>
    <col min="1285" max="1285" width="3.28515625" customWidth="1"/>
    <col min="1286" max="1286" width="16.28515625" customWidth="1"/>
    <col min="1287" max="1287" width="12" customWidth="1"/>
    <col min="1288" max="1288" width="3.140625" customWidth="1"/>
    <col min="1289" max="1289" width="11.42578125" customWidth="1"/>
    <col min="1537" max="1537" width="16.28515625" customWidth="1"/>
    <col min="1538" max="1538" width="14.5703125" customWidth="1"/>
    <col min="1539" max="1539" width="16.28515625" customWidth="1"/>
    <col min="1540" max="1540" width="12" customWidth="1"/>
    <col min="1541" max="1541" width="3.28515625" customWidth="1"/>
    <col min="1542" max="1542" width="16.28515625" customWidth="1"/>
    <col min="1543" max="1543" width="12" customWidth="1"/>
    <col min="1544" max="1544" width="3.140625" customWidth="1"/>
    <col min="1545" max="1545" width="11.42578125" customWidth="1"/>
    <col min="1793" max="1793" width="16.28515625" customWidth="1"/>
    <col min="1794" max="1794" width="14.5703125" customWidth="1"/>
    <col min="1795" max="1795" width="16.28515625" customWidth="1"/>
    <col min="1796" max="1796" width="12" customWidth="1"/>
    <col min="1797" max="1797" width="3.28515625" customWidth="1"/>
    <col min="1798" max="1798" width="16.28515625" customWidth="1"/>
    <col min="1799" max="1799" width="12" customWidth="1"/>
    <col min="1800" max="1800" width="3.140625" customWidth="1"/>
    <col min="1801" max="1801" width="11.42578125" customWidth="1"/>
    <col min="2049" max="2049" width="16.28515625" customWidth="1"/>
    <col min="2050" max="2050" width="14.5703125" customWidth="1"/>
    <col min="2051" max="2051" width="16.28515625" customWidth="1"/>
    <col min="2052" max="2052" width="12" customWidth="1"/>
    <col min="2053" max="2053" width="3.28515625" customWidth="1"/>
    <col min="2054" max="2054" width="16.28515625" customWidth="1"/>
    <col min="2055" max="2055" width="12" customWidth="1"/>
    <col min="2056" max="2056" width="3.140625" customWidth="1"/>
    <col min="2057" max="2057" width="11.42578125" customWidth="1"/>
    <col min="2305" max="2305" width="16.28515625" customWidth="1"/>
    <col min="2306" max="2306" width="14.5703125" customWidth="1"/>
    <col min="2307" max="2307" width="16.28515625" customWidth="1"/>
    <col min="2308" max="2308" width="12" customWidth="1"/>
    <col min="2309" max="2309" width="3.28515625" customWidth="1"/>
    <col min="2310" max="2310" width="16.28515625" customWidth="1"/>
    <col min="2311" max="2311" width="12" customWidth="1"/>
    <col min="2312" max="2312" width="3.140625" customWidth="1"/>
    <col min="2313" max="2313" width="11.42578125" customWidth="1"/>
    <col min="2561" max="2561" width="16.28515625" customWidth="1"/>
    <col min="2562" max="2562" width="14.5703125" customWidth="1"/>
    <col min="2563" max="2563" width="16.28515625" customWidth="1"/>
    <col min="2564" max="2564" width="12" customWidth="1"/>
    <col min="2565" max="2565" width="3.28515625" customWidth="1"/>
    <col min="2566" max="2566" width="16.28515625" customWidth="1"/>
    <col min="2567" max="2567" width="12" customWidth="1"/>
    <col min="2568" max="2568" width="3.140625" customWidth="1"/>
    <col min="2569" max="2569" width="11.42578125" customWidth="1"/>
    <col min="2817" max="2817" width="16.28515625" customWidth="1"/>
    <col min="2818" max="2818" width="14.5703125" customWidth="1"/>
    <col min="2819" max="2819" width="16.28515625" customWidth="1"/>
    <col min="2820" max="2820" width="12" customWidth="1"/>
    <col min="2821" max="2821" width="3.28515625" customWidth="1"/>
    <col min="2822" max="2822" width="16.28515625" customWidth="1"/>
    <col min="2823" max="2823" width="12" customWidth="1"/>
    <col min="2824" max="2824" width="3.140625" customWidth="1"/>
    <col min="2825" max="2825" width="11.42578125" customWidth="1"/>
    <col min="3073" max="3073" width="16.28515625" customWidth="1"/>
    <col min="3074" max="3074" width="14.5703125" customWidth="1"/>
    <col min="3075" max="3075" width="16.28515625" customWidth="1"/>
    <col min="3076" max="3076" width="12" customWidth="1"/>
    <col min="3077" max="3077" width="3.28515625" customWidth="1"/>
    <col min="3078" max="3078" width="16.28515625" customWidth="1"/>
    <col min="3079" max="3079" width="12" customWidth="1"/>
    <col min="3080" max="3080" width="3.140625" customWidth="1"/>
    <col min="3081" max="3081" width="11.42578125" customWidth="1"/>
    <col min="3329" max="3329" width="16.28515625" customWidth="1"/>
    <col min="3330" max="3330" width="14.5703125" customWidth="1"/>
    <col min="3331" max="3331" width="16.28515625" customWidth="1"/>
    <col min="3332" max="3332" width="12" customWidth="1"/>
    <col min="3333" max="3333" width="3.28515625" customWidth="1"/>
    <col min="3334" max="3334" width="16.28515625" customWidth="1"/>
    <col min="3335" max="3335" width="12" customWidth="1"/>
    <col min="3336" max="3336" width="3.140625" customWidth="1"/>
    <col min="3337" max="3337" width="11.42578125" customWidth="1"/>
    <col min="3585" max="3585" width="16.28515625" customWidth="1"/>
    <col min="3586" max="3586" width="14.5703125" customWidth="1"/>
    <col min="3587" max="3587" width="16.28515625" customWidth="1"/>
    <col min="3588" max="3588" width="12" customWidth="1"/>
    <col min="3589" max="3589" width="3.28515625" customWidth="1"/>
    <col min="3590" max="3590" width="16.28515625" customWidth="1"/>
    <col min="3591" max="3591" width="12" customWidth="1"/>
    <col min="3592" max="3592" width="3.140625" customWidth="1"/>
    <col min="3593" max="3593" width="11.42578125" customWidth="1"/>
    <col min="3841" max="3841" width="16.28515625" customWidth="1"/>
    <col min="3842" max="3842" width="14.5703125" customWidth="1"/>
    <col min="3843" max="3843" width="16.28515625" customWidth="1"/>
    <col min="3844" max="3844" width="12" customWidth="1"/>
    <col min="3845" max="3845" width="3.28515625" customWidth="1"/>
    <col min="3846" max="3846" width="16.28515625" customWidth="1"/>
    <col min="3847" max="3847" width="12" customWidth="1"/>
    <col min="3848" max="3848" width="3.140625" customWidth="1"/>
    <col min="3849" max="3849" width="11.42578125" customWidth="1"/>
    <col min="4097" max="4097" width="16.28515625" customWidth="1"/>
    <col min="4098" max="4098" width="14.5703125" customWidth="1"/>
    <col min="4099" max="4099" width="16.28515625" customWidth="1"/>
    <col min="4100" max="4100" width="12" customWidth="1"/>
    <col min="4101" max="4101" width="3.28515625" customWidth="1"/>
    <col min="4102" max="4102" width="16.28515625" customWidth="1"/>
    <col min="4103" max="4103" width="12" customWidth="1"/>
    <col min="4104" max="4104" width="3.140625" customWidth="1"/>
    <col min="4105" max="4105" width="11.42578125" customWidth="1"/>
    <col min="4353" max="4353" width="16.28515625" customWidth="1"/>
    <col min="4354" max="4354" width="14.5703125" customWidth="1"/>
    <col min="4355" max="4355" width="16.28515625" customWidth="1"/>
    <col min="4356" max="4356" width="12" customWidth="1"/>
    <col min="4357" max="4357" width="3.28515625" customWidth="1"/>
    <col min="4358" max="4358" width="16.28515625" customWidth="1"/>
    <col min="4359" max="4359" width="12" customWidth="1"/>
    <col min="4360" max="4360" width="3.140625" customWidth="1"/>
    <col min="4361" max="4361" width="11.42578125" customWidth="1"/>
    <col min="4609" max="4609" width="16.28515625" customWidth="1"/>
    <col min="4610" max="4610" width="14.5703125" customWidth="1"/>
    <col min="4611" max="4611" width="16.28515625" customWidth="1"/>
    <col min="4612" max="4612" width="12" customWidth="1"/>
    <col min="4613" max="4613" width="3.28515625" customWidth="1"/>
    <col min="4614" max="4614" width="16.28515625" customWidth="1"/>
    <col min="4615" max="4615" width="12" customWidth="1"/>
    <col min="4616" max="4616" width="3.140625" customWidth="1"/>
    <col min="4617" max="4617" width="11.42578125" customWidth="1"/>
    <col min="4865" max="4865" width="16.28515625" customWidth="1"/>
    <col min="4866" max="4866" width="14.5703125" customWidth="1"/>
    <col min="4867" max="4867" width="16.28515625" customWidth="1"/>
    <col min="4868" max="4868" width="12" customWidth="1"/>
    <col min="4869" max="4869" width="3.28515625" customWidth="1"/>
    <col min="4870" max="4870" width="16.28515625" customWidth="1"/>
    <col min="4871" max="4871" width="12" customWidth="1"/>
    <col min="4872" max="4872" width="3.140625" customWidth="1"/>
    <col min="4873" max="4873" width="11.42578125" customWidth="1"/>
    <col min="5121" max="5121" width="16.28515625" customWidth="1"/>
    <col min="5122" max="5122" width="14.5703125" customWidth="1"/>
    <col min="5123" max="5123" width="16.28515625" customWidth="1"/>
    <col min="5124" max="5124" width="12" customWidth="1"/>
    <col min="5125" max="5125" width="3.28515625" customWidth="1"/>
    <col min="5126" max="5126" width="16.28515625" customWidth="1"/>
    <col min="5127" max="5127" width="12" customWidth="1"/>
    <col min="5128" max="5128" width="3.140625" customWidth="1"/>
    <col min="5129" max="5129" width="11.42578125" customWidth="1"/>
    <col min="5377" max="5377" width="16.28515625" customWidth="1"/>
    <col min="5378" max="5378" width="14.5703125" customWidth="1"/>
    <col min="5379" max="5379" width="16.28515625" customWidth="1"/>
    <col min="5380" max="5380" width="12" customWidth="1"/>
    <col min="5381" max="5381" width="3.28515625" customWidth="1"/>
    <col min="5382" max="5382" width="16.28515625" customWidth="1"/>
    <col min="5383" max="5383" width="12" customWidth="1"/>
    <col min="5384" max="5384" width="3.140625" customWidth="1"/>
    <col min="5385" max="5385" width="11.42578125" customWidth="1"/>
    <col min="5633" max="5633" width="16.28515625" customWidth="1"/>
    <col min="5634" max="5634" width="14.5703125" customWidth="1"/>
    <col min="5635" max="5635" width="16.28515625" customWidth="1"/>
    <col min="5636" max="5636" width="12" customWidth="1"/>
    <col min="5637" max="5637" width="3.28515625" customWidth="1"/>
    <col min="5638" max="5638" width="16.28515625" customWidth="1"/>
    <col min="5639" max="5639" width="12" customWidth="1"/>
    <col min="5640" max="5640" width="3.140625" customWidth="1"/>
    <col min="5641" max="5641" width="11.42578125" customWidth="1"/>
    <col min="5889" max="5889" width="16.28515625" customWidth="1"/>
    <col min="5890" max="5890" width="14.5703125" customWidth="1"/>
    <col min="5891" max="5891" width="16.28515625" customWidth="1"/>
    <col min="5892" max="5892" width="12" customWidth="1"/>
    <col min="5893" max="5893" width="3.28515625" customWidth="1"/>
    <col min="5894" max="5894" width="16.28515625" customWidth="1"/>
    <col min="5895" max="5895" width="12" customWidth="1"/>
    <col min="5896" max="5896" width="3.140625" customWidth="1"/>
    <col min="5897" max="5897" width="11.42578125" customWidth="1"/>
    <col min="6145" max="6145" width="16.28515625" customWidth="1"/>
    <col min="6146" max="6146" width="14.5703125" customWidth="1"/>
    <col min="6147" max="6147" width="16.28515625" customWidth="1"/>
    <col min="6148" max="6148" width="12" customWidth="1"/>
    <col min="6149" max="6149" width="3.28515625" customWidth="1"/>
    <col min="6150" max="6150" width="16.28515625" customWidth="1"/>
    <col min="6151" max="6151" width="12" customWidth="1"/>
    <col min="6152" max="6152" width="3.140625" customWidth="1"/>
    <col min="6153" max="6153" width="11.42578125" customWidth="1"/>
    <col min="6401" max="6401" width="16.28515625" customWidth="1"/>
    <col min="6402" max="6402" width="14.5703125" customWidth="1"/>
    <col min="6403" max="6403" width="16.28515625" customWidth="1"/>
    <col min="6404" max="6404" width="12" customWidth="1"/>
    <col min="6405" max="6405" width="3.28515625" customWidth="1"/>
    <col min="6406" max="6406" width="16.28515625" customWidth="1"/>
    <col min="6407" max="6407" width="12" customWidth="1"/>
    <col min="6408" max="6408" width="3.140625" customWidth="1"/>
    <col min="6409" max="6409" width="11.42578125" customWidth="1"/>
    <col min="6657" max="6657" width="16.28515625" customWidth="1"/>
    <col min="6658" max="6658" width="14.5703125" customWidth="1"/>
    <col min="6659" max="6659" width="16.28515625" customWidth="1"/>
    <col min="6660" max="6660" width="12" customWidth="1"/>
    <col min="6661" max="6661" width="3.28515625" customWidth="1"/>
    <col min="6662" max="6662" width="16.28515625" customWidth="1"/>
    <col min="6663" max="6663" width="12" customWidth="1"/>
    <col min="6664" max="6664" width="3.140625" customWidth="1"/>
    <col min="6665" max="6665" width="11.42578125" customWidth="1"/>
    <col min="6913" max="6913" width="16.28515625" customWidth="1"/>
    <col min="6914" max="6914" width="14.5703125" customWidth="1"/>
    <col min="6915" max="6915" width="16.28515625" customWidth="1"/>
    <col min="6916" max="6916" width="12" customWidth="1"/>
    <col min="6917" max="6917" width="3.28515625" customWidth="1"/>
    <col min="6918" max="6918" width="16.28515625" customWidth="1"/>
    <col min="6919" max="6919" width="12" customWidth="1"/>
    <col min="6920" max="6920" width="3.140625" customWidth="1"/>
    <col min="6921" max="6921" width="11.42578125" customWidth="1"/>
    <col min="7169" max="7169" width="16.28515625" customWidth="1"/>
    <col min="7170" max="7170" width="14.5703125" customWidth="1"/>
    <col min="7171" max="7171" width="16.28515625" customWidth="1"/>
    <col min="7172" max="7172" width="12" customWidth="1"/>
    <col min="7173" max="7173" width="3.28515625" customWidth="1"/>
    <col min="7174" max="7174" width="16.28515625" customWidth="1"/>
    <col min="7175" max="7175" width="12" customWidth="1"/>
    <col min="7176" max="7176" width="3.140625" customWidth="1"/>
    <col min="7177" max="7177" width="11.42578125" customWidth="1"/>
    <col min="7425" max="7425" width="16.28515625" customWidth="1"/>
    <col min="7426" max="7426" width="14.5703125" customWidth="1"/>
    <col min="7427" max="7427" width="16.28515625" customWidth="1"/>
    <col min="7428" max="7428" width="12" customWidth="1"/>
    <col min="7429" max="7429" width="3.28515625" customWidth="1"/>
    <col min="7430" max="7430" width="16.28515625" customWidth="1"/>
    <col min="7431" max="7431" width="12" customWidth="1"/>
    <col min="7432" max="7432" width="3.140625" customWidth="1"/>
    <col min="7433" max="7433" width="11.42578125" customWidth="1"/>
    <col min="7681" max="7681" width="16.28515625" customWidth="1"/>
    <col min="7682" max="7682" width="14.5703125" customWidth="1"/>
    <col min="7683" max="7683" width="16.28515625" customWidth="1"/>
    <col min="7684" max="7684" width="12" customWidth="1"/>
    <col min="7685" max="7685" width="3.28515625" customWidth="1"/>
    <col min="7686" max="7686" width="16.28515625" customWidth="1"/>
    <col min="7687" max="7687" width="12" customWidth="1"/>
    <col min="7688" max="7688" width="3.140625" customWidth="1"/>
    <col min="7689" max="7689" width="11.42578125" customWidth="1"/>
    <col min="7937" max="7937" width="16.28515625" customWidth="1"/>
    <col min="7938" max="7938" width="14.5703125" customWidth="1"/>
    <col min="7939" max="7939" width="16.28515625" customWidth="1"/>
    <col min="7940" max="7940" width="12" customWidth="1"/>
    <col min="7941" max="7941" width="3.28515625" customWidth="1"/>
    <col min="7942" max="7942" width="16.28515625" customWidth="1"/>
    <col min="7943" max="7943" width="12" customWidth="1"/>
    <col min="7944" max="7944" width="3.140625" customWidth="1"/>
    <col min="7945" max="7945" width="11.42578125" customWidth="1"/>
    <col min="8193" max="8193" width="16.28515625" customWidth="1"/>
    <col min="8194" max="8194" width="14.5703125" customWidth="1"/>
    <col min="8195" max="8195" width="16.28515625" customWidth="1"/>
    <col min="8196" max="8196" width="12" customWidth="1"/>
    <col min="8197" max="8197" width="3.28515625" customWidth="1"/>
    <col min="8198" max="8198" width="16.28515625" customWidth="1"/>
    <col min="8199" max="8199" width="12" customWidth="1"/>
    <col min="8200" max="8200" width="3.140625" customWidth="1"/>
    <col min="8201" max="8201" width="11.42578125" customWidth="1"/>
    <col min="8449" max="8449" width="16.28515625" customWidth="1"/>
    <col min="8450" max="8450" width="14.5703125" customWidth="1"/>
    <col min="8451" max="8451" width="16.28515625" customWidth="1"/>
    <col min="8452" max="8452" width="12" customWidth="1"/>
    <col min="8453" max="8453" width="3.28515625" customWidth="1"/>
    <col min="8454" max="8454" width="16.28515625" customWidth="1"/>
    <col min="8455" max="8455" width="12" customWidth="1"/>
    <col min="8456" max="8456" width="3.140625" customWidth="1"/>
    <col min="8457" max="8457" width="11.42578125" customWidth="1"/>
    <col min="8705" max="8705" width="16.28515625" customWidth="1"/>
    <col min="8706" max="8706" width="14.5703125" customWidth="1"/>
    <col min="8707" max="8707" width="16.28515625" customWidth="1"/>
    <col min="8708" max="8708" width="12" customWidth="1"/>
    <col min="8709" max="8709" width="3.28515625" customWidth="1"/>
    <col min="8710" max="8710" width="16.28515625" customWidth="1"/>
    <col min="8711" max="8711" width="12" customWidth="1"/>
    <col min="8712" max="8712" width="3.140625" customWidth="1"/>
    <col min="8713" max="8713" width="11.42578125" customWidth="1"/>
    <col min="8961" max="8961" width="16.28515625" customWidth="1"/>
    <col min="8962" max="8962" width="14.5703125" customWidth="1"/>
    <col min="8963" max="8963" width="16.28515625" customWidth="1"/>
    <col min="8964" max="8964" width="12" customWidth="1"/>
    <col min="8965" max="8965" width="3.28515625" customWidth="1"/>
    <col min="8966" max="8966" width="16.28515625" customWidth="1"/>
    <col min="8967" max="8967" width="12" customWidth="1"/>
    <col min="8968" max="8968" width="3.140625" customWidth="1"/>
    <col min="8969" max="8969" width="11.42578125" customWidth="1"/>
    <col min="9217" max="9217" width="16.28515625" customWidth="1"/>
    <col min="9218" max="9218" width="14.5703125" customWidth="1"/>
    <col min="9219" max="9219" width="16.28515625" customWidth="1"/>
    <col min="9220" max="9220" width="12" customWidth="1"/>
    <col min="9221" max="9221" width="3.28515625" customWidth="1"/>
    <col min="9222" max="9222" width="16.28515625" customWidth="1"/>
    <col min="9223" max="9223" width="12" customWidth="1"/>
    <col min="9224" max="9224" width="3.140625" customWidth="1"/>
    <col min="9225" max="9225" width="11.42578125" customWidth="1"/>
    <col min="9473" max="9473" width="16.28515625" customWidth="1"/>
    <col min="9474" max="9474" width="14.5703125" customWidth="1"/>
    <col min="9475" max="9475" width="16.28515625" customWidth="1"/>
    <col min="9476" max="9476" width="12" customWidth="1"/>
    <col min="9477" max="9477" width="3.28515625" customWidth="1"/>
    <col min="9478" max="9478" width="16.28515625" customWidth="1"/>
    <col min="9479" max="9479" width="12" customWidth="1"/>
    <col min="9480" max="9480" width="3.140625" customWidth="1"/>
    <col min="9481" max="9481" width="11.42578125" customWidth="1"/>
    <col min="9729" max="9729" width="16.28515625" customWidth="1"/>
    <col min="9730" max="9730" width="14.5703125" customWidth="1"/>
    <col min="9731" max="9731" width="16.28515625" customWidth="1"/>
    <col min="9732" max="9732" width="12" customWidth="1"/>
    <col min="9733" max="9733" width="3.28515625" customWidth="1"/>
    <col min="9734" max="9734" width="16.28515625" customWidth="1"/>
    <col min="9735" max="9735" width="12" customWidth="1"/>
    <col min="9736" max="9736" width="3.140625" customWidth="1"/>
    <col min="9737" max="9737" width="11.42578125" customWidth="1"/>
    <col min="9985" max="9985" width="16.28515625" customWidth="1"/>
    <col min="9986" max="9986" width="14.5703125" customWidth="1"/>
    <col min="9987" max="9987" width="16.28515625" customWidth="1"/>
    <col min="9988" max="9988" width="12" customWidth="1"/>
    <col min="9989" max="9989" width="3.28515625" customWidth="1"/>
    <col min="9990" max="9990" width="16.28515625" customWidth="1"/>
    <col min="9991" max="9991" width="12" customWidth="1"/>
    <col min="9992" max="9992" width="3.140625" customWidth="1"/>
    <col min="9993" max="9993" width="11.42578125" customWidth="1"/>
    <col min="10241" max="10241" width="16.28515625" customWidth="1"/>
    <col min="10242" max="10242" width="14.5703125" customWidth="1"/>
    <col min="10243" max="10243" width="16.28515625" customWidth="1"/>
    <col min="10244" max="10244" width="12" customWidth="1"/>
    <col min="10245" max="10245" width="3.28515625" customWidth="1"/>
    <col min="10246" max="10246" width="16.28515625" customWidth="1"/>
    <col min="10247" max="10247" width="12" customWidth="1"/>
    <col min="10248" max="10248" width="3.140625" customWidth="1"/>
    <col min="10249" max="10249" width="11.42578125" customWidth="1"/>
    <col min="10497" max="10497" width="16.28515625" customWidth="1"/>
    <col min="10498" max="10498" width="14.5703125" customWidth="1"/>
    <col min="10499" max="10499" width="16.28515625" customWidth="1"/>
    <col min="10500" max="10500" width="12" customWidth="1"/>
    <col min="10501" max="10501" width="3.28515625" customWidth="1"/>
    <col min="10502" max="10502" width="16.28515625" customWidth="1"/>
    <col min="10503" max="10503" width="12" customWidth="1"/>
    <col min="10504" max="10504" width="3.140625" customWidth="1"/>
    <col min="10505" max="10505" width="11.42578125" customWidth="1"/>
    <col min="10753" max="10753" width="16.28515625" customWidth="1"/>
    <col min="10754" max="10754" width="14.5703125" customWidth="1"/>
    <col min="10755" max="10755" width="16.28515625" customWidth="1"/>
    <col min="10756" max="10756" width="12" customWidth="1"/>
    <col min="10757" max="10757" width="3.28515625" customWidth="1"/>
    <col min="10758" max="10758" width="16.28515625" customWidth="1"/>
    <col min="10759" max="10759" width="12" customWidth="1"/>
    <col min="10760" max="10760" width="3.140625" customWidth="1"/>
    <col min="10761" max="10761" width="11.42578125" customWidth="1"/>
    <col min="11009" max="11009" width="16.28515625" customWidth="1"/>
    <col min="11010" max="11010" width="14.5703125" customWidth="1"/>
    <col min="11011" max="11011" width="16.28515625" customWidth="1"/>
    <col min="11012" max="11012" width="12" customWidth="1"/>
    <col min="11013" max="11013" width="3.28515625" customWidth="1"/>
    <col min="11014" max="11014" width="16.28515625" customWidth="1"/>
    <col min="11015" max="11015" width="12" customWidth="1"/>
    <col min="11016" max="11016" width="3.140625" customWidth="1"/>
    <col min="11017" max="11017" width="11.42578125" customWidth="1"/>
    <col min="11265" max="11265" width="16.28515625" customWidth="1"/>
    <col min="11266" max="11266" width="14.5703125" customWidth="1"/>
    <col min="11267" max="11267" width="16.28515625" customWidth="1"/>
    <col min="11268" max="11268" width="12" customWidth="1"/>
    <col min="11269" max="11269" width="3.28515625" customWidth="1"/>
    <col min="11270" max="11270" width="16.28515625" customWidth="1"/>
    <col min="11271" max="11271" width="12" customWidth="1"/>
    <col min="11272" max="11272" width="3.140625" customWidth="1"/>
    <col min="11273" max="11273" width="11.42578125" customWidth="1"/>
    <col min="11521" max="11521" width="16.28515625" customWidth="1"/>
    <col min="11522" max="11522" width="14.5703125" customWidth="1"/>
    <col min="11523" max="11523" width="16.28515625" customWidth="1"/>
    <col min="11524" max="11524" width="12" customWidth="1"/>
    <col min="11525" max="11525" width="3.28515625" customWidth="1"/>
    <col min="11526" max="11526" width="16.28515625" customWidth="1"/>
    <col min="11527" max="11527" width="12" customWidth="1"/>
    <col min="11528" max="11528" width="3.140625" customWidth="1"/>
    <col min="11529" max="11529" width="11.42578125" customWidth="1"/>
    <col min="11777" max="11777" width="16.28515625" customWidth="1"/>
    <col min="11778" max="11778" width="14.5703125" customWidth="1"/>
    <col min="11779" max="11779" width="16.28515625" customWidth="1"/>
    <col min="11780" max="11780" width="12" customWidth="1"/>
    <col min="11781" max="11781" width="3.28515625" customWidth="1"/>
    <col min="11782" max="11782" width="16.28515625" customWidth="1"/>
    <col min="11783" max="11783" width="12" customWidth="1"/>
    <col min="11784" max="11784" width="3.140625" customWidth="1"/>
    <col min="11785" max="11785" width="11.42578125" customWidth="1"/>
    <col min="12033" max="12033" width="16.28515625" customWidth="1"/>
    <col min="12034" max="12034" width="14.5703125" customWidth="1"/>
    <col min="12035" max="12035" width="16.28515625" customWidth="1"/>
    <col min="12036" max="12036" width="12" customWidth="1"/>
    <col min="12037" max="12037" width="3.28515625" customWidth="1"/>
    <col min="12038" max="12038" width="16.28515625" customWidth="1"/>
    <col min="12039" max="12039" width="12" customWidth="1"/>
    <col min="12040" max="12040" width="3.140625" customWidth="1"/>
    <col min="12041" max="12041" width="11.42578125" customWidth="1"/>
    <col min="12289" max="12289" width="16.28515625" customWidth="1"/>
    <col min="12290" max="12290" width="14.5703125" customWidth="1"/>
    <col min="12291" max="12291" width="16.28515625" customWidth="1"/>
    <col min="12292" max="12292" width="12" customWidth="1"/>
    <col min="12293" max="12293" width="3.28515625" customWidth="1"/>
    <col min="12294" max="12294" width="16.28515625" customWidth="1"/>
    <col min="12295" max="12295" width="12" customWidth="1"/>
    <col min="12296" max="12296" width="3.140625" customWidth="1"/>
    <col min="12297" max="12297" width="11.42578125" customWidth="1"/>
    <col min="12545" max="12545" width="16.28515625" customWidth="1"/>
    <col min="12546" max="12546" width="14.5703125" customWidth="1"/>
    <col min="12547" max="12547" width="16.28515625" customWidth="1"/>
    <col min="12548" max="12548" width="12" customWidth="1"/>
    <col min="12549" max="12549" width="3.28515625" customWidth="1"/>
    <col min="12550" max="12550" width="16.28515625" customWidth="1"/>
    <col min="12551" max="12551" width="12" customWidth="1"/>
    <col min="12552" max="12552" width="3.140625" customWidth="1"/>
    <col min="12553" max="12553" width="11.42578125" customWidth="1"/>
    <col min="12801" max="12801" width="16.28515625" customWidth="1"/>
    <col min="12802" max="12802" width="14.5703125" customWidth="1"/>
    <col min="12803" max="12803" width="16.28515625" customWidth="1"/>
    <col min="12804" max="12804" width="12" customWidth="1"/>
    <col min="12805" max="12805" width="3.28515625" customWidth="1"/>
    <col min="12806" max="12806" width="16.28515625" customWidth="1"/>
    <col min="12807" max="12807" width="12" customWidth="1"/>
    <col min="12808" max="12808" width="3.140625" customWidth="1"/>
    <col min="12809" max="12809" width="11.42578125" customWidth="1"/>
    <col min="13057" max="13057" width="16.28515625" customWidth="1"/>
    <col min="13058" max="13058" width="14.5703125" customWidth="1"/>
    <col min="13059" max="13059" width="16.28515625" customWidth="1"/>
    <col min="13060" max="13060" width="12" customWidth="1"/>
    <col min="13061" max="13061" width="3.28515625" customWidth="1"/>
    <col min="13062" max="13062" width="16.28515625" customWidth="1"/>
    <col min="13063" max="13063" width="12" customWidth="1"/>
    <col min="13064" max="13064" width="3.140625" customWidth="1"/>
    <col min="13065" max="13065" width="11.42578125" customWidth="1"/>
    <col min="13313" max="13313" width="16.28515625" customWidth="1"/>
    <col min="13314" max="13314" width="14.5703125" customWidth="1"/>
    <col min="13315" max="13315" width="16.28515625" customWidth="1"/>
    <col min="13316" max="13316" width="12" customWidth="1"/>
    <col min="13317" max="13317" width="3.28515625" customWidth="1"/>
    <col min="13318" max="13318" width="16.28515625" customWidth="1"/>
    <col min="13319" max="13319" width="12" customWidth="1"/>
    <col min="13320" max="13320" width="3.140625" customWidth="1"/>
    <col min="13321" max="13321" width="11.42578125" customWidth="1"/>
    <col min="13569" max="13569" width="16.28515625" customWidth="1"/>
    <col min="13570" max="13570" width="14.5703125" customWidth="1"/>
    <col min="13571" max="13571" width="16.28515625" customWidth="1"/>
    <col min="13572" max="13572" width="12" customWidth="1"/>
    <col min="13573" max="13573" width="3.28515625" customWidth="1"/>
    <col min="13574" max="13574" width="16.28515625" customWidth="1"/>
    <col min="13575" max="13575" width="12" customWidth="1"/>
    <col min="13576" max="13576" width="3.140625" customWidth="1"/>
    <col min="13577" max="13577" width="11.42578125" customWidth="1"/>
    <col min="13825" max="13825" width="16.28515625" customWidth="1"/>
    <col min="13826" max="13826" width="14.5703125" customWidth="1"/>
    <col min="13827" max="13827" width="16.28515625" customWidth="1"/>
    <col min="13828" max="13828" width="12" customWidth="1"/>
    <col min="13829" max="13829" width="3.28515625" customWidth="1"/>
    <col min="13830" max="13830" width="16.28515625" customWidth="1"/>
    <col min="13831" max="13831" width="12" customWidth="1"/>
    <col min="13832" max="13832" width="3.140625" customWidth="1"/>
    <col min="13833" max="13833" width="11.42578125" customWidth="1"/>
    <col min="14081" max="14081" width="16.28515625" customWidth="1"/>
    <col min="14082" max="14082" width="14.5703125" customWidth="1"/>
    <col min="14083" max="14083" width="16.28515625" customWidth="1"/>
    <col min="14084" max="14084" width="12" customWidth="1"/>
    <col min="14085" max="14085" width="3.28515625" customWidth="1"/>
    <col min="14086" max="14086" width="16.28515625" customWidth="1"/>
    <col min="14087" max="14087" width="12" customWidth="1"/>
    <col min="14088" max="14088" width="3.140625" customWidth="1"/>
    <col min="14089" max="14089" width="11.42578125" customWidth="1"/>
    <col min="14337" max="14337" width="16.28515625" customWidth="1"/>
    <col min="14338" max="14338" width="14.5703125" customWidth="1"/>
    <col min="14339" max="14339" width="16.28515625" customWidth="1"/>
    <col min="14340" max="14340" width="12" customWidth="1"/>
    <col min="14341" max="14341" width="3.28515625" customWidth="1"/>
    <col min="14342" max="14342" width="16.28515625" customWidth="1"/>
    <col min="14343" max="14343" width="12" customWidth="1"/>
    <col min="14344" max="14344" width="3.140625" customWidth="1"/>
    <col min="14345" max="14345" width="11.42578125" customWidth="1"/>
    <col min="14593" max="14593" width="16.28515625" customWidth="1"/>
    <col min="14594" max="14594" width="14.5703125" customWidth="1"/>
    <col min="14595" max="14595" width="16.28515625" customWidth="1"/>
    <col min="14596" max="14596" width="12" customWidth="1"/>
    <col min="14597" max="14597" width="3.28515625" customWidth="1"/>
    <col min="14598" max="14598" width="16.28515625" customWidth="1"/>
    <col min="14599" max="14599" width="12" customWidth="1"/>
    <col min="14600" max="14600" width="3.140625" customWidth="1"/>
    <col min="14601" max="14601" width="11.42578125" customWidth="1"/>
    <col min="14849" max="14849" width="16.28515625" customWidth="1"/>
    <col min="14850" max="14850" width="14.5703125" customWidth="1"/>
    <col min="14851" max="14851" width="16.28515625" customWidth="1"/>
    <col min="14852" max="14852" width="12" customWidth="1"/>
    <col min="14853" max="14853" width="3.28515625" customWidth="1"/>
    <col min="14854" max="14854" width="16.28515625" customWidth="1"/>
    <col min="14855" max="14855" width="12" customWidth="1"/>
    <col min="14856" max="14856" width="3.140625" customWidth="1"/>
    <col min="14857" max="14857" width="11.42578125" customWidth="1"/>
    <col min="15105" max="15105" width="16.28515625" customWidth="1"/>
    <col min="15106" max="15106" width="14.5703125" customWidth="1"/>
    <col min="15107" max="15107" width="16.28515625" customWidth="1"/>
    <col min="15108" max="15108" width="12" customWidth="1"/>
    <col min="15109" max="15109" width="3.28515625" customWidth="1"/>
    <col min="15110" max="15110" width="16.28515625" customWidth="1"/>
    <col min="15111" max="15111" width="12" customWidth="1"/>
    <col min="15112" max="15112" width="3.140625" customWidth="1"/>
    <col min="15113" max="15113" width="11.42578125" customWidth="1"/>
    <col min="15361" max="15361" width="16.28515625" customWidth="1"/>
    <col min="15362" max="15362" width="14.5703125" customWidth="1"/>
    <col min="15363" max="15363" width="16.28515625" customWidth="1"/>
    <col min="15364" max="15364" width="12" customWidth="1"/>
    <col min="15365" max="15365" width="3.28515625" customWidth="1"/>
    <col min="15366" max="15366" width="16.28515625" customWidth="1"/>
    <col min="15367" max="15367" width="12" customWidth="1"/>
    <col min="15368" max="15368" width="3.140625" customWidth="1"/>
    <col min="15369" max="15369" width="11.42578125" customWidth="1"/>
    <col min="15617" max="15617" width="16.28515625" customWidth="1"/>
    <col min="15618" max="15618" width="14.5703125" customWidth="1"/>
    <col min="15619" max="15619" width="16.28515625" customWidth="1"/>
    <col min="15620" max="15620" width="12" customWidth="1"/>
    <col min="15621" max="15621" width="3.28515625" customWidth="1"/>
    <col min="15622" max="15622" width="16.28515625" customWidth="1"/>
    <col min="15623" max="15623" width="12" customWidth="1"/>
    <col min="15624" max="15624" width="3.140625" customWidth="1"/>
    <col min="15625" max="15625" width="11.42578125" customWidth="1"/>
    <col min="15873" max="15873" width="16.28515625" customWidth="1"/>
    <col min="15874" max="15874" width="14.5703125" customWidth="1"/>
    <col min="15875" max="15875" width="16.28515625" customWidth="1"/>
    <col min="15876" max="15876" width="12" customWidth="1"/>
    <col min="15877" max="15877" width="3.28515625" customWidth="1"/>
    <col min="15878" max="15878" width="16.28515625" customWidth="1"/>
    <col min="15879" max="15879" width="12" customWidth="1"/>
    <col min="15880" max="15880" width="3.140625" customWidth="1"/>
    <col min="15881" max="15881" width="11.42578125" customWidth="1"/>
    <col min="16129" max="16129" width="16.28515625" customWidth="1"/>
    <col min="16130" max="16130" width="14.5703125" customWidth="1"/>
    <col min="16131" max="16131" width="16.28515625" customWidth="1"/>
    <col min="16132" max="16132" width="12" customWidth="1"/>
    <col min="16133" max="16133" width="3.28515625" customWidth="1"/>
    <col min="16134" max="16134" width="16.28515625" customWidth="1"/>
    <col min="16135" max="16135" width="12" customWidth="1"/>
    <col min="16136" max="16136" width="3.140625" customWidth="1"/>
    <col min="16137" max="16137" width="11.42578125" customWidth="1"/>
  </cols>
  <sheetData>
    <row r="1" spans="1:9" ht="20.25" x14ac:dyDescent="0.3">
      <c r="A1" s="1" t="s">
        <v>31</v>
      </c>
      <c r="B1" s="1"/>
      <c r="C1" s="1"/>
      <c r="D1" s="1"/>
      <c r="E1" s="1"/>
      <c r="F1" s="1"/>
      <c r="G1" s="1"/>
      <c r="H1" s="1"/>
      <c r="I1" s="81"/>
    </row>
    <row r="2" spans="1:9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81"/>
    </row>
    <row r="4" spans="1:9" ht="18" x14ac:dyDescent="0.25">
      <c r="A4" s="3" t="s">
        <v>106</v>
      </c>
      <c r="B4" s="3"/>
      <c r="C4" s="3"/>
      <c r="D4" s="3"/>
      <c r="E4" s="3"/>
      <c r="F4" s="3"/>
      <c r="G4" s="3"/>
      <c r="H4" s="3"/>
    </row>
    <row r="5" spans="1:9" ht="18" x14ac:dyDescent="0.25">
      <c r="A5" s="3" t="s">
        <v>107</v>
      </c>
      <c r="B5" s="3"/>
      <c r="C5" s="3"/>
      <c r="D5" s="3"/>
      <c r="E5" s="3"/>
      <c r="F5" s="3"/>
      <c r="G5" s="3"/>
      <c r="H5" s="3"/>
    </row>
    <row r="6" spans="1:9" ht="15" x14ac:dyDescent="0.2">
      <c r="A6" s="4" t="s">
        <v>4</v>
      </c>
      <c r="B6" s="4"/>
      <c r="C6" s="4"/>
      <c r="D6" s="4"/>
      <c r="E6" s="4"/>
      <c r="F6" s="4"/>
      <c r="G6" s="4"/>
      <c r="H6" s="4"/>
    </row>
    <row r="8" spans="1:9" ht="15.75" x14ac:dyDescent="0.25">
      <c r="A8" s="32"/>
      <c r="B8" s="33"/>
      <c r="C8" s="34"/>
      <c r="D8" s="7" t="s">
        <v>5</v>
      </c>
      <c r="E8" s="82"/>
      <c r="F8" s="34"/>
      <c r="G8" s="7" t="s">
        <v>5</v>
      </c>
      <c r="H8" s="35"/>
    </row>
    <row r="9" spans="1:9" ht="15.75" x14ac:dyDescent="0.25">
      <c r="A9" s="83" t="s">
        <v>108</v>
      </c>
      <c r="B9" s="84"/>
      <c r="C9" s="11" t="s">
        <v>7</v>
      </c>
      <c r="D9" s="12" t="s">
        <v>8</v>
      </c>
      <c r="E9" s="57"/>
      <c r="F9" s="11" t="s">
        <v>9</v>
      </c>
      <c r="G9" s="12" t="s">
        <v>8</v>
      </c>
      <c r="H9" s="38"/>
    </row>
    <row r="10" spans="1:9" ht="28.5" customHeight="1" x14ac:dyDescent="0.25">
      <c r="A10" s="15" t="s">
        <v>109</v>
      </c>
      <c r="C10" s="85">
        <v>46318</v>
      </c>
      <c r="D10" s="86">
        <f>(C10/C$15)*100</f>
        <v>28.388259305340192</v>
      </c>
      <c r="E10" s="5" t="s">
        <v>11</v>
      </c>
      <c r="F10" s="18">
        <v>2192887463</v>
      </c>
      <c r="G10" s="17">
        <f>(F10/F$15)*100</f>
        <v>91.61048012304866</v>
      </c>
      <c r="H10" s="19" t="s">
        <v>11</v>
      </c>
    </row>
    <row r="11" spans="1:9" ht="28.5" customHeight="1" x14ac:dyDescent="0.25">
      <c r="A11" s="15" t="s">
        <v>110</v>
      </c>
      <c r="C11" s="85">
        <v>1569</v>
      </c>
      <c r="D11" s="86">
        <f>(C11/C$15)*100</f>
        <v>0.96163864696400447</v>
      </c>
      <c r="E11" s="5"/>
      <c r="F11" s="20">
        <v>154399669</v>
      </c>
      <c r="G11" s="17">
        <f>(F11/F$15)*100</f>
        <v>6.4502296841895861</v>
      </c>
      <c r="H11" s="19"/>
    </row>
    <row r="12" spans="1:9" ht="28.5" customHeight="1" x14ac:dyDescent="0.25">
      <c r="A12" s="15" t="s">
        <v>111</v>
      </c>
      <c r="C12" s="85">
        <v>109199</v>
      </c>
      <c r="D12" s="86">
        <f>(C12/C$15)*100</f>
        <v>66.92796597184342</v>
      </c>
      <c r="E12" s="5"/>
      <c r="F12" s="20">
        <v>36487209</v>
      </c>
      <c r="G12" s="17">
        <f>(F12/F$15)*100</f>
        <v>1.5242965228444201</v>
      </c>
      <c r="H12" s="19"/>
    </row>
    <row r="13" spans="1:9" ht="28.5" customHeight="1" x14ac:dyDescent="0.25">
      <c r="A13" s="15" t="s">
        <v>112</v>
      </c>
      <c r="C13" s="85">
        <v>6073</v>
      </c>
      <c r="D13" s="86">
        <f>(C13/C$15)*100</f>
        <v>3.7221360758523891</v>
      </c>
      <c r="E13" s="5"/>
      <c r="F13" s="20">
        <v>9933737</v>
      </c>
      <c r="G13" s="17">
        <f>(F13/F$15)*100</f>
        <v>0.41499366991733899</v>
      </c>
      <c r="H13" s="19"/>
    </row>
    <row r="14" spans="1:9" ht="15.75" x14ac:dyDescent="0.25">
      <c r="A14" s="15"/>
      <c r="C14" s="78"/>
      <c r="F14" s="87"/>
      <c r="G14" s="88"/>
      <c r="H14" s="77"/>
    </row>
    <row r="15" spans="1:9" ht="16.5" x14ac:dyDescent="0.25">
      <c r="A15" s="25" t="s">
        <v>18</v>
      </c>
      <c r="B15" s="36"/>
      <c r="C15" s="89">
        <f>SUM(C10:C13)</f>
        <v>163159</v>
      </c>
      <c r="D15" s="90">
        <f>SUM(D10:D13)</f>
        <v>100.00000000000001</v>
      </c>
      <c r="E15" s="91" t="s">
        <v>11</v>
      </c>
      <c r="F15" s="29">
        <f>SUM(F10:F13)</f>
        <v>2393708078</v>
      </c>
      <c r="G15" s="90">
        <f>SUM(G10:G13)</f>
        <v>100</v>
      </c>
      <c r="H15" s="92" t="s">
        <v>11</v>
      </c>
      <c r="I15" s="47"/>
    </row>
    <row r="16" spans="1:9" x14ac:dyDescent="0.2">
      <c r="C16" s="42"/>
      <c r="D16" s="42"/>
      <c r="E16" s="42"/>
      <c r="F16" s="42"/>
      <c r="G16" s="42"/>
    </row>
    <row r="20" spans="2:9" x14ac:dyDescent="0.2">
      <c r="B20" s="42"/>
      <c r="C20" s="42"/>
      <c r="E20" s="42"/>
      <c r="F20" s="42"/>
      <c r="G20" s="42"/>
      <c r="H20" s="42"/>
      <c r="I20" s="42"/>
    </row>
    <row r="21" spans="2:9" x14ac:dyDescent="0.2">
      <c r="B21" s="42"/>
      <c r="C21" s="42"/>
      <c r="D21" s="42"/>
      <c r="E21" s="42"/>
      <c r="F21" s="42"/>
      <c r="G21" s="42"/>
      <c r="H21" s="42"/>
      <c r="I21" s="42"/>
    </row>
  </sheetData>
  <mergeCells count="6">
    <mergeCell ref="A1:H1"/>
    <mergeCell ref="A2:H2"/>
    <mergeCell ref="A4:H4"/>
    <mergeCell ref="A5:H5"/>
    <mergeCell ref="A6:H6"/>
    <mergeCell ref="A9:B9"/>
  </mergeCells>
  <pageMargins left="0.7" right="0.7" top="0.75" bottom="0.75" header="0.3" footer="0.3"/>
  <pageSetup scale="98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F841-0EBA-45F2-815C-E183C7D754F9}">
  <dimension ref="A1:Q20"/>
  <sheetViews>
    <sheetView showGridLines="0" zoomScaleNormal="100" workbookViewId="0">
      <selection sqref="A1:H1"/>
    </sheetView>
  </sheetViews>
  <sheetFormatPr defaultRowHeight="12.75" x14ac:dyDescent="0.2"/>
  <cols>
    <col min="1" max="1" width="11.42578125" customWidth="1"/>
    <col min="2" max="2" width="17" customWidth="1"/>
    <col min="3" max="3" width="9.7109375" customWidth="1"/>
    <col min="4" max="4" width="14" customWidth="1"/>
    <col min="5" max="5" width="9.7109375" customWidth="1"/>
    <col min="6" max="6" width="14" customWidth="1"/>
    <col min="7" max="7" width="9.7109375" customWidth="1"/>
    <col min="8" max="8" width="14" customWidth="1"/>
    <col min="9" max="9" width="9.7109375" customWidth="1"/>
    <col min="10" max="10" width="14" customWidth="1"/>
    <col min="257" max="257" width="11.42578125" customWidth="1"/>
    <col min="258" max="258" width="17" customWidth="1"/>
    <col min="259" max="259" width="9.7109375" customWidth="1"/>
    <col min="260" max="260" width="14" customWidth="1"/>
    <col min="261" max="261" width="9.7109375" customWidth="1"/>
    <col min="262" max="262" width="14" customWidth="1"/>
    <col min="263" max="263" width="9.7109375" customWidth="1"/>
    <col min="264" max="264" width="14" customWidth="1"/>
    <col min="265" max="265" width="9.7109375" customWidth="1"/>
    <col min="266" max="266" width="14" customWidth="1"/>
    <col min="513" max="513" width="11.42578125" customWidth="1"/>
    <col min="514" max="514" width="17" customWidth="1"/>
    <col min="515" max="515" width="9.7109375" customWidth="1"/>
    <col min="516" max="516" width="14" customWidth="1"/>
    <col min="517" max="517" width="9.7109375" customWidth="1"/>
    <col min="518" max="518" width="14" customWidth="1"/>
    <col min="519" max="519" width="9.7109375" customWidth="1"/>
    <col min="520" max="520" width="14" customWidth="1"/>
    <col min="521" max="521" width="9.7109375" customWidth="1"/>
    <col min="522" max="522" width="14" customWidth="1"/>
    <col min="769" max="769" width="11.42578125" customWidth="1"/>
    <col min="770" max="770" width="17" customWidth="1"/>
    <col min="771" max="771" width="9.7109375" customWidth="1"/>
    <col min="772" max="772" width="14" customWidth="1"/>
    <col min="773" max="773" width="9.7109375" customWidth="1"/>
    <col min="774" max="774" width="14" customWidth="1"/>
    <col min="775" max="775" width="9.7109375" customWidth="1"/>
    <col min="776" max="776" width="14" customWidth="1"/>
    <col min="777" max="777" width="9.7109375" customWidth="1"/>
    <col min="778" max="778" width="14" customWidth="1"/>
    <col min="1025" max="1025" width="11.42578125" customWidth="1"/>
    <col min="1026" max="1026" width="17" customWidth="1"/>
    <col min="1027" max="1027" width="9.7109375" customWidth="1"/>
    <col min="1028" max="1028" width="14" customWidth="1"/>
    <col min="1029" max="1029" width="9.7109375" customWidth="1"/>
    <col min="1030" max="1030" width="14" customWidth="1"/>
    <col min="1031" max="1031" width="9.7109375" customWidth="1"/>
    <col min="1032" max="1032" width="14" customWidth="1"/>
    <col min="1033" max="1033" width="9.7109375" customWidth="1"/>
    <col min="1034" max="1034" width="14" customWidth="1"/>
    <col min="1281" max="1281" width="11.42578125" customWidth="1"/>
    <col min="1282" max="1282" width="17" customWidth="1"/>
    <col min="1283" max="1283" width="9.7109375" customWidth="1"/>
    <col min="1284" max="1284" width="14" customWidth="1"/>
    <col min="1285" max="1285" width="9.7109375" customWidth="1"/>
    <col min="1286" max="1286" width="14" customWidth="1"/>
    <col min="1287" max="1287" width="9.7109375" customWidth="1"/>
    <col min="1288" max="1288" width="14" customWidth="1"/>
    <col min="1289" max="1289" width="9.7109375" customWidth="1"/>
    <col min="1290" max="1290" width="14" customWidth="1"/>
    <col min="1537" max="1537" width="11.42578125" customWidth="1"/>
    <col min="1538" max="1538" width="17" customWidth="1"/>
    <col min="1539" max="1539" width="9.7109375" customWidth="1"/>
    <col min="1540" max="1540" width="14" customWidth="1"/>
    <col min="1541" max="1541" width="9.7109375" customWidth="1"/>
    <col min="1542" max="1542" width="14" customWidth="1"/>
    <col min="1543" max="1543" width="9.7109375" customWidth="1"/>
    <col min="1544" max="1544" width="14" customWidth="1"/>
    <col min="1545" max="1545" width="9.7109375" customWidth="1"/>
    <col min="1546" max="1546" width="14" customWidth="1"/>
    <col min="1793" max="1793" width="11.42578125" customWidth="1"/>
    <col min="1794" max="1794" width="17" customWidth="1"/>
    <col min="1795" max="1795" width="9.7109375" customWidth="1"/>
    <col min="1796" max="1796" width="14" customWidth="1"/>
    <col min="1797" max="1797" width="9.7109375" customWidth="1"/>
    <col min="1798" max="1798" width="14" customWidth="1"/>
    <col min="1799" max="1799" width="9.7109375" customWidth="1"/>
    <col min="1800" max="1800" width="14" customWidth="1"/>
    <col min="1801" max="1801" width="9.7109375" customWidth="1"/>
    <col min="1802" max="1802" width="14" customWidth="1"/>
    <col min="2049" max="2049" width="11.42578125" customWidth="1"/>
    <col min="2050" max="2050" width="17" customWidth="1"/>
    <col min="2051" max="2051" width="9.7109375" customWidth="1"/>
    <col min="2052" max="2052" width="14" customWidth="1"/>
    <col min="2053" max="2053" width="9.7109375" customWidth="1"/>
    <col min="2054" max="2054" width="14" customWidth="1"/>
    <col min="2055" max="2055" width="9.7109375" customWidth="1"/>
    <col min="2056" max="2056" width="14" customWidth="1"/>
    <col min="2057" max="2057" width="9.7109375" customWidth="1"/>
    <col min="2058" max="2058" width="14" customWidth="1"/>
    <col min="2305" max="2305" width="11.42578125" customWidth="1"/>
    <col min="2306" max="2306" width="17" customWidth="1"/>
    <col min="2307" max="2307" width="9.7109375" customWidth="1"/>
    <col min="2308" max="2308" width="14" customWidth="1"/>
    <col min="2309" max="2309" width="9.7109375" customWidth="1"/>
    <col min="2310" max="2310" width="14" customWidth="1"/>
    <col min="2311" max="2311" width="9.7109375" customWidth="1"/>
    <col min="2312" max="2312" width="14" customWidth="1"/>
    <col min="2313" max="2313" width="9.7109375" customWidth="1"/>
    <col min="2314" max="2314" width="14" customWidth="1"/>
    <col min="2561" max="2561" width="11.42578125" customWidth="1"/>
    <col min="2562" max="2562" width="17" customWidth="1"/>
    <col min="2563" max="2563" width="9.7109375" customWidth="1"/>
    <col min="2564" max="2564" width="14" customWidth="1"/>
    <col min="2565" max="2565" width="9.7109375" customWidth="1"/>
    <col min="2566" max="2566" width="14" customWidth="1"/>
    <col min="2567" max="2567" width="9.7109375" customWidth="1"/>
    <col min="2568" max="2568" width="14" customWidth="1"/>
    <col min="2569" max="2569" width="9.7109375" customWidth="1"/>
    <col min="2570" max="2570" width="14" customWidth="1"/>
    <col min="2817" max="2817" width="11.42578125" customWidth="1"/>
    <col min="2818" max="2818" width="17" customWidth="1"/>
    <col min="2819" max="2819" width="9.7109375" customWidth="1"/>
    <col min="2820" max="2820" width="14" customWidth="1"/>
    <col min="2821" max="2821" width="9.7109375" customWidth="1"/>
    <col min="2822" max="2822" width="14" customWidth="1"/>
    <col min="2823" max="2823" width="9.7109375" customWidth="1"/>
    <col min="2824" max="2824" width="14" customWidth="1"/>
    <col min="2825" max="2825" width="9.7109375" customWidth="1"/>
    <col min="2826" max="2826" width="14" customWidth="1"/>
    <col min="3073" max="3073" width="11.42578125" customWidth="1"/>
    <col min="3074" max="3074" width="17" customWidth="1"/>
    <col min="3075" max="3075" width="9.7109375" customWidth="1"/>
    <col min="3076" max="3076" width="14" customWidth="1"/>
    <col min="3077" max="3077" width="9.7109375" customWidth="1"/>
    <col min="3078" max="3078" width="14" customWidth="1"/>
    <col min="3079" max="3079" width="9.7109375" customWidth="1"/>
    <col min="3080" max="3080" width="14" customWidth="1"/>
    <col min="3081" max="3081" width="9.7109375" customWidth="1"/>
    <col min="3082" max="3082" width="14" customWidth="1"/>
    <col min="3329" max="3329" width="11.42578125" customWidth="1"/>
    <col min="3330" max="3330" width="17" customWidth="1"/>
    <col min="3331" max="3331" width="9.7109375" customWidth="1"/>
    <col min="3332" max="3332" width="14" customWidth="1"/>
    <col min="3333" max="3333" width="9.7109375" customWidth="1"/>
    <col min="3334" max="3334" width="14" customWidth="1"/>
    <col min="3335" max="3335" width="9.7109375" customWidth="1"/>
    <col min="3336" max="3336" width="14" customWidth="1"/>
    <col min="3337" max="3337" width="9.7109375" customWidth="1"/>
    <col min="3338" max="3338" width="14" customWidth="1"/>
    <col min="3585" max="3585" width="11.42578125" customWidth="1"/>
    <col min="3586" max="3586" width="17" customWidth="1"/>
    <col min="3587" max="3587" width="9.7109375" customWidth="1"/>
    <col min="3588" max="3588" width="14" customWidth="1"/>
    <col min="3589" max="3589" width="9.7109375" customWidth="1"/>
    <col min="3590" max="3590" width="14" customWidth="1"/>
    <col min="3591" max="3591" width="9.7109375" customWidth="1"/>
    <col min="3592" max="3592" width="14" customWidth="1"/>
    <col min="3593" max="3593" width="9.7109375" customWidth="1"/>
    <col min="3594" max="3594" width="14" customWidth="1"/>
    <col min="3841" max="3841" width="11.42578125" customWidth="1"/>
    <col min="3842" max="3842" width="17" customWidth="1"/>
    <col min="3843" max="3843" width="9.7109375" customWidth="1"/>
    <col min="3844" max="3844" width="14" customWidth="1"/>
    <col min="3845" max="3845" width="9.7109375" customWidth="1"/>
    <col min="3846" max="3846" width="14" customWidth="1"/>
    <col min="3847" max="3847" width="9.7109375" customWidth="1"/>
    <col min="3848" max="3848" width="14" customWidth="1"/>
    <col min="3849" max="3849" width="9.7109375" customWidth="1"/>
    <col min="3850" max="3850" width="14" customWidth="1"/>
    <col min="4097" max="4097" width="11.42578125" customWidth="1"/>
    <col min="4098" max="4098" width="17" customWidth="1"/>
    <col min="4099" max="4099" width="9.7109375" customWidth="1"/>
    <col min="4100" max="4100" width="14" customWidth="1"/>
    <col min="4101" max="4101" width="9.7109375" customWidth="1"/>
    <col min="4102" max="4102" width="14" customWidth="1"/>
    <col min="4103" max="4103" width="9.7109375" customWidth="1"/>
    <col min="4104" max="4104" width="14" customWidth="1"/>
    <col min="4105" max="4105" width="9.7109375" customWidth="1"/>
    <col min="4106" max="4106" width="14" customWidth="1"/>
    <col min="4353" max="4353" width="11.42578125" customWidth="1"/>
    <col min="4354" max="4354" width="17" customWidth="1"/>
    <col min="4355" max="4355" width="9.7109375" customWidth="1"/>
    <col min="4356" max="4356" width="14" customWidth="1"/>
    <col min="4357" max="4357" width="9.7109375" customWidth="1"/>
    <col min="4358" max="4358" width="14" customWidth="1"/>
    <col min="4359" max="4359" width="9.7109375" customWidth="1"/>
    <col min="4360" max="4360" width="14" customWidth="1"/>
    <col min="4361" max="4361" width="9.7109375" customWidth="1"/>
    <col min="4362" max="4362" width="14" customWidth="1"/>
    <col min="4609" max="4609" width="11.42578125" customWidth="1"/>
    <col min="4610" max="4610" width="17" customWidth="1"/>
    <col min="4611" max="4611" width="9.7109375" customWidth="1"/>
    <col min="4612" max="4612" width="14" customWidth="1"/>
    <col min="4613" max="4613" width="9.7109375" customWidth="1"/>
    <col min="4614" max="4614" width="14" customWidth="1"/>
    <col min="4615" max="4615" width="9.7109375" customWidth="1"/>
    <col min="4616" max="4616" width="14" customWidth="1"/>
    <col min="4617" max="4617" width="9.7109375" customWidth="1"/>
    <col min="4618" max="4618" width="14" customWidth="1"/>
    <col min="4865" max="4865" width="11.42578125" customWidth="1"/>
    <col min="4866" max="4866" width="17" customWidth="1"/>
    <col min="4867" max="4867" width="9.7109375" customWidth="1"/>
    <col min="4868" max="4868" width="14" customWidth="1"/>
    <col min="4869" max="4869" width="9.7109375" customWidth="1"/>
    <col min="4870" max="4870" width="14" customWidth="1"/>
    <col min="4871" max="4871" width="9.7109375" customWidth="1"/>
    <col min="4872" max="4872" width="14" customWidth="1"/>
    <col min="4873" max="4873" width="9.7109375" customWidth="1"/>
    <col min="4874" max="4874" width="14" customWidth="1"/>
    <col min="5121" max="5121" width="11.42578125" customWidth="1"/>
    <col min="5122" max="5122" width="17" customWidth="1"/>
    <col min="5123" max="5123" width="9.7109375" customWidth="1"/>
    <col min="5124" max="5124" width="14" customWidth="1"/>
    <col min="5125" max="5125" width="9.7109375" customWidth="1"/>
    <col min="5126" max="5126" width="14" customWidth="1"/>
    <col min="5127" max="5127" width="9.7109375" customWidth="1"/>
    <col min="5128" max="5128" width="14" customWidth="1"/>
    <col min="5129" max="5129" width="9.7109375" customWidth="1"/>
    <col min="5130" max="5130" width="14" customWidth="1"/>
    <col min="5377" max="5377" width="11.42578125" customWidth="1"/>
    <col min="5378" max="5378" width="17" customWidth="1"/>
    <col min="5379" max="5379" width="9.7109375" customWidth="1"/>
    <col min="5380" max="5380" width="14" customWidth="1"/>
    <col min="5381" max="5381" width="9.7109375" customWidth="1"/>
    <col min="5382" max="5382" width="14" customWidth="1"/>
    <col min="5383" max="5383" width="9.7109375" customWidth="1"/>
    <col min="5384" max="5384" width="14" customWidth="1"/>
    <col min="5385" max="5385" width="9.7109375" customWidth="1"/>
    <col min="5386" max="5386" width="14" customWidth="1"/>
    <col min="5633" max="5633" width="11.42578125" customWidth="1"/>
    <col min="5634" max="5634" width="17" customWidth="1"/>
    <col min="5635" max="5635" width="9.7109375" customWidth="1"/>
    <col min="5636" max="5636" width="14" customWidth="1"/>
    <col min="5637" max="5637" width="9.7109375" customWidth="1"/>
    <col min="5638" max="5638" width="14" customWidth="1"/>
    <col min="5639" max="5639" width="9.7109375" customWidth="1"/>
    <col min="5640" max="5640" width="14" customWidth="1"/>
    <col min="5641" max="5641" width="9.7109375" customWidth="1"/>
    <col min="5642" max="5642" width="14" customWidth="1"/>
    <col min="5889" max="5889" width="11.42578125" customWidth="1"/>
    <col min="5890" max="5890" width="17" customWidth="1"/>
    <col min="5891" max="5891" width="9.7109375" customWidth="1"/>
    <col min="5892" max="5892" width="14" customWidth="1"/>
    <col min="5893" max="5893" width="9.7109375" customWidth="1"/>
    <col min="5894" max="5894" width="14" customWidth="1"/>
    <col min="5895" max="5895" width="9.7109375" customWidth="1"/>
    <col min="5896" max="5896" width="14" customWidth="1"/>
    <col min="5897" max="5897" width="9.7109375" customWidth="1"/>
    <col min="5898" max="5898" width="14" customWidth="1"/>
    <col min="6145" max="6145" width="11.42578125" customWidth="1"/>
    <col min="6146" max="6146" width="17" customWidth="1"/>
    <col min="6147" max="6147" width="9.7109375" customWidth="1"/>
    <col min="6148" max="6148" width="14" customWidth="1"/>
    <col min="6149" max="6149" width="9.7109375" customWidth="1"/>
    <col min="6150" max="6150" width="14" customWidth="1"/>
    <col min="6151" max="6151" width="9.7109375" customWidth="1"/>
    <col min="6152" max="6152" width="14" customWidth="1"/>
    <col min="6153" max="6153" width="9.7109375" customWidth="1"/>
    <col min="6154" max="6154" width="14" customWidth="1"/>
    <col min="6401" max="6401" width="11.42578125" customWidth="1"/>
    <col min="6402" max="6402" width="17" customWidth="1"/>
    <col min="6403" max="6403" width="9.7109375" customWidth="1"/>
    <col min="6404" max="6404" width="14" customWidth="1"/>
    <col min="6405" max="6405" width="9.7109375" customWidth="1"/>
    <col min="6406" max="6406" width="14" customWidth="1"/>
    <col min="6407" max="6407" width="9.7109375" customWidth="1"/>
    <col min="6408" max="6408" width="14" customWidth="1"/>
    <col min="6409" max="6409" width="9.7109375" customWidth="1"/>
    <col min="6410" max="6410" width="14" customWidth="1"/>
    <col min="6657" max="6657" width="11.42578125" customWidth="1"/>
    <col min="6658" max="6658" width="17" customWidth="1"/>
    <col min="6659" max="6659" width="9.7109375" customWidth="1"/>
    <col min="6660" max="6660" width="14" customWidth="1"/>
    <col min="6661" max="6661" width="9.7109375" customWidth="1"/>
    <col min="6662" max="6662" width="14" customWidth="1"/>
    <col min="6663" max="6663" width="9.7109375" customWidth="1"/>
    <col min="6664" max="6664" width="14" customWidth="1"/>
    <col min="6665" max="6665" width="9.7109375" customWidth="1"/>
    <col min="6666" max="6666" width="14" customWidth="1"/>
    <col min="6913" max="6913" width="11.42578125" customWidth="1"/>
    <col min="6914" max="6914" width="17" customWidth="1"/>
    <col min="6915" max="6915" width="9.7109375" customWidth="1"/>
    <col min="6916" max="6916" width="14" customWidth="1"/>
    <col min="6917" max="6917" width="9.7109375" customWidth="1"/>
    <col min="6918" max="6918" width="14" customWidth="1"/>
    <col min="6919" max="6919" width="9.7109375" customWidth="1"/>
    <col min="6920" max="6920" width="14" customWidth="1"/>
    <col min="6921" max="6921" width="9.7109375" customWidth="1"/>
    <col min="6922" max="6922" width="14" customWidth="1"/>
    <col min="7169" max="7169" width="11.42578125" customWidth="1"/>
    <col min="7170" max="7170" width="17" customWidth="1"/>
    <col min="7171" max="7171" width="9.7109375" customWidth="1"/>
    <col min="7172" max="7172" width="14" customWidth="1"/>
    <col min="7173" max="7173" width="9.7109375" customWidth="1"/>
    <col min="7174" max="7174" width="14" customWidth="1"/>
    <col min="7175" max="7175" width="9.7109375" customWidth="1"/>
    <col min="7176" max="7176" width="14" customWidth="1"/>
    <col min="7177" max="7177" width="9.7109375" customWidth="1"/>
    <col min="7178" max="7178" width="14" customWidth="1"/>
    <col min="7425" max="7425" width="11.42578125" customWidth="1"/>
    <col min="7426" max="7426" width="17" customWidth="1"/>
    <col min="7427" max="7427" width="9.7109375" customWidth="1"/>
    <col min="7428" max="7428" width="14" customWidth="1"/>
    <col min="7429" max="7429" width="9.7109375" customWidth="1"/>
    <col min="7430" max="7430" width="14" customWidth="1"/>
    <col min="7431" max="7431" width="9.7109375" customWidth="1"/>
    <col min="7432" max="7432" width="14" customWidth="1"/>
    <col min="7433" max="7433" width="9.7109375" customWidth="1"/>
    <col min="7434" max="7434" width="14" customWidth="1"/>
    <col min="7681" max="7681" width="11.42578125" customWidth="1"/>
    <col min="7682" max="7682" width="17" customWidth="1"/>
    <col min="7683" max="7683" width="9.7109375" customWidth="1"/>
    <col min="7684" max="7684" width="14" customWidth="1"/>
    <col min="7685" max="7685" width="9.7109375" customWidth="1"/>
    <col min="7686" max="7686" width="14" customWidth="1"/>
    <col min="7687" max="7687" width="9.7109375" customWidth="1"/>
    <col min="7688" max="7688" width="14" customWidth="1"/>
    <col min="7689" max="7689" width="9.7109375" customWidth="1"/>
    <col min="7690" max="7690" width="14" customWidth="1"/>
    <col min="7937" max="7937" width="11.42578125" customWidth="1"/>
    <col min="7938" max="7938" width="17" customWidth="1"/>
    <col min="7939" max="7939" width="9.7109375" customWidth="1"/>
    <col min="7940" max="7940" width="14" customWidth="1"/>
    <col min="7941" max="7941" width="9.7109375" customWidth="1"/>
    <col min="7942" max="7942" width="14" customWidth="1"/>
    <col min="7943" max="7943" width="9.7109375" customWidth="1"/>
    <col min="7944" max="7944" width="14" customWidth="1"/>
    <col min="7945" max="7945" width="9.7109375" customWidth="1"/>
    <col min="7946" max="7946" width="14" customWidth="1"/>
    <col min="8193" max="8193" width="11.42578125" customWidth="1"/>
    <col min="8194" max="8194" width="17" customWidth="1"/>
    <col min="8195" max="8195" width="9.7109375" customWidth="1"/>
    <col min="8196" max="8196" width="14" customWidth="1"/>
    <col min="8197" max="8197" width="9.7109375" customWidth="1"/>
    <col min="8198" max="8198" width="14" customWidth="1"/>
    <col min="8199" max="8199" width="9.7109375" customWidth="1"/>
    <col min="8200" max="8200" width="14" customWidth="1"/>
    <col min="8201" max="8201" width="9.7109375" customWidth="1"/>
    <col min="8202" max="8202" width="14" customWidth="1"/>
    <col min="8449" max="8449" width="11.42578125" customWidth="1"/>
    <col min="8450" max="8450" width="17" customWidth="1"/>
    <col min="8451" max="8451" width="9.7109375" customWidth="1"/>
    <col min="8452" max="8452" width="14" customWidth="1"/>
    <col min="8453" max="8453" width="9.7109375" customWidth="1"/>
    <col min="8454" max="8454" width="14" customWidth="1"/>
    <col min="8455" max="8455" width="9.7109375" customWidth="1"/>
    <col min="8456" max="8456" width="14" customWidth="1"/>
    <col min="8457" max="8457" width="9.7109375" customWidth="1"/>
    <col min="8458" max="8458" width="14" customWidth="1"/>
    <col min="8705" max="8705" width="11.42578125" customWidth="1"/>
    <col min="8706" max="8706" width="17" customWidth="1"/>
    <col min="8707" max="8707" width="9.7109375" customWidth="1"/>
    <col min="8708" max="8708" width="14" customWidth="1"/>
    <col min="8709" max="8709" width="9.7109375" customWidth="1"/>
    <col min="8710" max="8710" width="14" customWidth="1"/>
    <col min="8711" max="8711" width="9.7109375" customWidth="1"/>
    <col min="8712" max="8712" width="14" customWidth="1"/>
    <col min="8713" max="8713" width="9.7109375" customWidth="1"/>
    <col min="8714" max="8714" width="14" customWidth="1"/>
    <col min="8961" max="8961" width="11.42578125" customWidth="1"/>
    <col min="8962" max="8962" width="17" customWidth="1"/>
    <col min="8963" max="8963" width="9.7109375" customWidth="1"/>
    <col min="8964" max="8964" width="14" customWidth="1"/>
    <col min="8965" max="8965" width="9.7109375" customWidth="1"/>
    <col min="8966" max="8966" width="14" customWidth="1"/>
    <col min="8967" max="8967" width="9.7109375" customWidth="1"/>
    <col min="8968" max="8968" width="14" customWidth="1"/>
    <col min="8969" max="8969" width="9.7109375" customWidth="1"/>
    <col min="8970" max="8970" width="14" customWidth="1"/>
    <col min="9217" max="9217" width="11.42578125" customWidth="1"/>
    <col min="9218" max="9218" width="17" customWidth="1"/>
    <col min="9219" max="9219" width="9.7109375" customWidth="1"/>
    <col min="9220" max="9220" width="14" customWidth="1"/>
    <col min="9221" max="9221" width="9.7109375" customWidth="1"/>
    <col min="9222" max="9222" width="14" customWidth="1"/>
    <col min="9223" max="9223" width="9.7109375" customWidth="1"/>
    <col min="9224" max="9224" width="14" customWidth="1"/>
    <col min="9225" max="9225" width="9.7109375" customWidth="1"/>
    <col min="9226" max="9226" width="14" customWidth="1"/>
    <col min="9473" max="9473" width="11.42578125" customWidth="1"/>
    <col min="9474" max="9474" width="17" customWidth="1"/>
    <col min="9475" max="9475" width="9.7109375" customWidth="1"/>
    <col min="9476" max="9476" width="14" customWidth="1"/>
    <col min="9477" max="9477" width="9.7109375" customWidth="1"/>
    <col min="9478" max="9478" width="14" customWidth="1"/>
    <col min="9479" max="9479" width="9.7109375" customWidth="1"/>
    <col min="9480" max="9480" width="14" customWidth="1"/>
    <col min="9481" max="9481" width="9.7109375" customWidth="1"/>
    <col min="9482" max="9482" width="14" customWidth="1"/>
    <col min="9729" max="9729" width="11.42578125" customWidth="1"/>
    <col min="9730" max="9730" width="17" customWidth="1"/>
    <col min="9731" max="9731" width="9.7109375" customWidth="1"/>
    <col min="9732" max="9732" width="14" customWidth="1"/>
    <col min="9733" max="9733" width="9.7109375" customWidth="1"/>
    <col min="9734" max="9734" width="14" customWidth="1"/>
    <col min="9735" max="9735" width="9.7109375" customWidth="1"/>
    <col min="9736" max="9736" width="14" customWidth="1"/>
    <col min="9737" max="9737" width="9.7109375" customWidth="1"/>
    <col min="9738" max="9738" width="14" customWidth="1"/>
    <col min="9985" max="9985" width="11.42578125" customWidth="1"/>
    <col min="9986" max="9986" width="17" customWidth="1"/>
    <col min="9987" max="9987" width="9.7109375" customWidth="1"/>
    <col min="9988" max="9988" width="14" customWidth="1"/>
    <col min="9989" max="9989" width="9.7109375" customWidth="1"/>
    <col min="9990" max="9990" width="14" customWidth="1"/>
    <col min="9991" max="9991" width="9.7109375" customWidth="1"/>
    <col min="9992" max="9992" width="14" customWidth="1"/>
    <col min="9993" max="9993" width="9.7109375" customWidth="1"/>
    <col min="9994" max="9994" width="14" customWidth="1"/>
    <col min="10241" max="10241" width="11.42578125" customWidth="1"/>
    <col min="10242" max="10242" width="17" customWidth="1"/>
    <col min="10243" max="10243" width="9.7109375" customWidth="1"/>
    <col min="10244" max="10244" width="14" customWidth="1"/>
    <col min="10245" max="10245" width="9.7109375" customWidth="1"/>
    <col min="10246" max="10246" width="14" customWidth="1"/>
    <col min="10247" max="10247" width="9.7109375" customWidth="1"/>
    <col min="10248" max="10248" width="14" customWidth="1"/>
    <col min="10249" max="10249" width="9.7109375" customWidth="1"/>
    <col min="10250" max="10250" width="14" customWidth="1"/>
    <col min="10497" max="10497" width="11.42578125" customWidth="1"/>
    <col min="10498" max="10498" width="17" customWidth="1"/>
    <col min="10499" max="10499" width="9.7109375" customWidth="1"/>
    <col min="10500" max="10500" width="14" customWidth="1"/>
    <col min="10501" max="10501" width="9.7109375" customWidth="1"/>
    <col min="10502" max="10502" width="14" customWidth="1"/>
    <col min="10503" max="10503" width="9.7109375" customWidth="1"/>
    <col min="10504" max="10504" width="14" customWidth="1"/>
    <col min="10505" max="10505" width="9.7109375" customWidth="1"/>
    <col min="10506" max="10506" width="14" customWidth="1"/>
    <col min="10753" max="10753" width="11.42578125" customWidth="1"/>
    <col min="10754" max="10754" width="17" customWidth="1"/>
    <col min="10755" max="10755" width="9.7109375" customWidth="1"/>
    <col min="10756" max="10756" width="14" customWidth="1"/>
    <col min="10757" max="10757" width="9.7109375" customWidth="1"/>
    <col min="10758" max="10758" width="14" customWidth="1"/>
    <col min="10759" max="10759" width="9.7109375" customWidth="1"/>
    <col min="10760" max="10760" width="14" customWidth="1"/>
    <col min="10761" max="10761" width="9.7109375" customWidth="1"/>
    <col min="10762" max="10762" width="14" customWidth="1"/>
    <col min="11009" max="11009" width="11.42578125" customWidth="1"/>
    <col min="11010" max="11010" width="17" customWidth="1"/>
    <col min="11011" max="11011" width="9.7109375" customWidth="1"/>
    <col min="11012" max="11012" width="14" customWidth="1"/>
    <col min="11013" max="11013" width="9.7109375" customWidth="1"/>
    <col min="11014" max="11014" width="14" customWidth="1"/>
    <col min="11015" max="11015" width="9.7109375" customWidth="1"/>
    <col min="11016" max="11016" width="14" customWidth="1"/>
    <col min="11017" max="11017" width="9.7109375" customWidth="1"/>
    <col min="11018" max="11018" width="14" customWidth="1"/>
    <col min="11265" max="11265" width="11.42578125" customWidth="1"/>
    <col min="11266" max="11266" width="17" customWidth="1"/>
    <col min="11267" max="11267" width="9.7109375" customWidth="1"/>
    <col min="11268" max="11268" width="14" customWidth="1"/>
    <col min="11269" max="11269" width="9.7109375" customWidth="1"/>
    <col min="11270" max="11270" width="14" customWidth="1"/>
    <col min="11271" max="11271" width="9.7109375" customWidth="1"/>
    <col min="11272" max="11272" width="14" customWidth="1"/>
    <col min="11273" max="11273" width="9.7109375" customWidth="1"/>
    <col min="11274" max="11274" width="14" customWidth="1"/>
    <col min="11521" max="11521" width="11.42578125" customWidth="1"/>
    <col min="11522" max="11522" width="17" customWidth="1"/>
    <col min="11523" max="11523" width="9.7109375" customWidth="1"/>
    <col min="11524" max="11524" width="14" customWidth="1"/>
    <col min="11525" max="11525" width="9.7109375" customWidth="1"/>
    <col min="11526" max="11526" width="14" customWidth="1"/>
    <col min="11527" max="11527" width="9.7109375" customWidth="1"/>
    <col min="11528" max="11528" width="14" customWidth="1"/>
    <col min="11529" max="11529" width="9.7109375" customWidth="1"/>
    <col min="11530" max="11530" width="14" customWidth="1"/>
    <col min="11777" max="11777" width="11.42578125" customWidth="1"/>
    <col min="11778" max="11778" width="17" customWidth="1"/>
    <col min="11779" max="11779" width="9.7109375" customWidth="1"/>
    <col min="11780" max="11780" width="14" customWidth="1"/>
    <col min="11781" max="11781" width="9.7109375" customWidth="1"/>
    <col min="11782" max="11782" width="14" customWidth="1"/>
    <col min="11783" max="11783" width="9.7109375" customWidth="1"/>
    <col min="11784" max="11784" width="14" customWidth="1"/>
    <col min="11785" max="11785" width="9.7109375" customWidth="1"/>
    <col min="11786" max="11786" width="14" customWidth="1"/>
    <col min="12033" max="12033" width="11.42578125" customWidth="1"/>
    <col min="12034" max="12034" width="17" customWidth="1"/>
    <col min="12035" max="12035" width="9.7109375" customWidth="1"/>
    <col min="12036" max="12036" width="14" customWidth="1"/>
    <col min="12037" max="12037" width="9.7109375" customWidth="1"/>
    <col min="12038" max="12038" width="14" customWidth="1"/>
    <col min="12039" max="12039" width="9.7109375" customWidth="1"/>
    <col min="12040" max="12040" width="14" customWidth="1"/>
    <col min="12041" max="12041" width="9.7109375" customWidth="1"/>
    <col min="12042" max="12042" width="14" customWidth="1"/>
    <col min="12289" max="12289" width="11.42578125" customWidth="1"/>
    <col min="12290" max="12290" width="17" customWidth="1"/>
    <col min="12291" max="12291" width="9.7109375" customWidth="1"/>
    <col min="12292" max="12292" width="14" customWidth="1"/>
    <col min="12293" max="12293" width="9.7109375" customWidth="1"/>
    <col min="12294" max="12294" width="14" customWidth="1"/>
    <col min="12295" max="12295" width="9.7109375" customWidth="1"/>
    <col min="12296" max="12296" width="14" customWidth="1"/>
    <col min="12297" max="12297" width="9.7109375" customWidth="1"/>
    <col min="12298" max="12298" width="14" customWidth="1"/>
    <col min="12545" max="12545" width="11.42578125" customWidth="1"/>
    <col min="12546" max="12546" width="17" customWidth="1"/>
    <col min="12547" max="12547" width="9.7109375" customWidth="1"/>
    <col min="12548" max="12548" width="14" customWidth="1"/>
    <col min="12549" max="12549" width="9.7109375" customWidth="1"/>
    <col min="12550" max="12550" width="14" customWidth="1"/>
    <col min="12551" max="12551" width="9.7109375" customWidth="1"/>
    <col min="12552" max="12552" width="14" customWidth="1"/>
    <col min="12553" max="12553" width="9.7109375" customWidth="1"/>
    <col min="12554" max="12554" width="14" customWidth="1"/>
    <col min="12801" max="12801" width="11.42578125" customWidth="1"/>
    <col min="12802" max="12802" width="17" customWidth="1"/>
    <col min="12803" max="12803" width="9.7109375" customWidth="1"/>
    <col min="12804" max="12804" width="14" customWidth="1"/>
    <col min="12805" max="12805" width="9.7109375" customWidth="1"/>
    <col min="12806" max="12806" width="14" customWidth="1"/>
    <col min="12807" max="12807" width="9.7109375" customWidth="1"/>
    <col min="12808" max="12808" width="14" customWidth="1"/>
    <col min="12809" max="12809" width="9.7109375" customWidth="1"/>
    <col min="12810" max="12810" width="14" customWidth="1"/>
    <col min="13057" max="13057" width="11.42578125" customWidth="1"/>
    <col min="13058" max="13058" width="17" customWidth="1"/>
    <col min="13059" max="13059" width="9.7109375" customWidth="1"/>
    <col min="13060" max="13060" width="14" customWidth="1"/>
    <col min="13061" max="13061" width="9.7109375" customWidth="1"/>
    <col min="13062" max="13062" width="14" customWidth="1"/>
    <col min="13063" max="13063" width="9.7109375" customWidth="1"/>
    <col min="13064" max="13064" width="14" customWidth="1"/>
    <col min="13065" max="13065" width="9.7109375" customWidth="1"/>
    <col min="13066" max="13066" width="14" customWidth="1"/>
    <col min="13313" max="13313" width="11.42578125" customWidth="1"/>
    <col min="13314" max="13314" width="17" customWidth="1"/>
    <col min="13315" max="13315" width="9.7109375" customWidth="1"/>
    <col min="13316" max="13316" width="14" customWidth="1"/>
    <col min="13317" max="13317" width="9.7109375" customWidth="1"/>
    <col min="13318" max="13318" width="14" customWidth="1"/>
    <col min="13319" max="13319" width="9.7109375" customWidth="1"/>
    <col min="13320" max="13320" width="14" customWidth="1"/>
    <col min="13321" max="13321" width="9.7109375" customWidth="1"/>
    <col min="13322" max="13322" width="14" customWidth="1"/>
    <col min="13569" max="13569" width="11.42578125" customWidth="1"/>
    <col min="13570" max="13570" width="17" customWidth="1"/>
    <col min="13571" max="13571" width="9.7109375" customWidth="1"/>
    <col min="13572" max="13572" width="14" customWidth="1"/>
    <col min="13573" max="13573" width="9.7109375" customWidth="1"/>
    <col min="13574" max="13574" width="14" customWidth="1"/>
    <col min="13575" max="13575" width="9.7109375" customWidth="1"/>
    <col min="13576" max="13576" width="14" customWidth="1"/>
    <col min="13577" max="13577" width="9.7109375" customWidth="1"/>
    <col min="13578" max="13578" width="14" customWidth="1"/>
    <col min="13825" max="13825" width="11.42578125" customWidth="1"/>
    <col min="13826" max="13826" width="17" customWidth="1"/>
    <col min="13827" max="13827" width="9.7109375" customWidth="1"/>
    <col min="13828" max="13828" width="14" customWidth="1"/>
    <col min="13829" max="13829" width="9.7109375" customWidth="1"/>
    <col min="13830" max="13830" width="14" customWidth="1"/>
    <col min="13831" max="13831" width="9.7109375" customWidth="1"/>
    <col min="13832" max="13832" width="14" customWidth="1"/>
    <col min="13833" max="13833" width="9.7109375" customWidth="1"/>
    <col min="13834" max="13834" width="14" customWidth="1"/>
    <col min="14081" max="14081" width="11.42578125" customWidth="1"/>
    <col min="14082" max="14082" width="17" customWidth="1"/>
    <col min="14083" max="14083" width="9.7109375" customWidth="1"/>
    <col min="14084" max="14084" width="14" customWidth="1"/>
    <col min="14085" max="14085" width="9.7109375" customWidth="1"/>
    <col min="14086" max="14086" width="14" customWidth="1"/>
    <col min="14087" max="14087" width="9.7109375" customWidth="1"/>
    <col min="14088" max="14088" width="14" customWidth="1"/>
    <col min="14089" max="14089" width="9.7109375" customWidth="1"/>
    <col min="14090" max="14090" width="14" customWidth="1"/>
    <col min="14337" max="14337" width="11.42578125" customWidth="1"/>
    <col min="14338" max="14338" width="17" customWidth="1"/>
    <col min="14339" max="14339" width="9.7109375" customWidth="1"/>
    <col min="14340" max="14340" width="14" customWidth="1"/>
    <col min="14341" max="14341" width="9.7109375" customWidth="1"/>
    <col min="14342" max="14342" width="14" customWidth="1"/>
    <col min="14343" max="14343" width="9.7109375" customWidth="1"/>
    <col min="14344" max="14344" width="14" customWidth="1"/>
    <col min="14345" max="14345" width="9.7109375" customWidth="1"/>
    <col min="14346" max="14346" width="14" customWidth="1"/>
    <col min="14593" max="14593" width="11.42578125" customWidth="1"/>
    <col min="14594" max="14594" width="17" customWidth="1"/>
    <col min="14595" max="14595" width="9.7109375" customWidth="1"/>
    <col min="14596" max="14596" width="14" customWidth="1"/>
    <col min="14597" max="14597" width="9.7109375" customWidth="1"/>
    <col min="14598" max="14598" width="14" customWidth="1"/>
    <col min="14599" max="14599" width="9.7109375" customWidth="1"/>
    <col min="14600" max="14600" width="14" customWidth="1"/>
    <col min="14601" max="14601" width="9.7109375" customWidth="1"/>
    <col min="14602" max="14602" width="14" customWidth="1"/>
    <col min="14849" max="14849" width="11.42578125" customWidth="1"/>
    <col min="14850" max="14850" width="17" customWidth="1"/>
    <col min="14851" max="14851" width="9.7109375" customWidth="1"/>
    <col min="14852" max="14852" width="14" customWidth="1"/>
    <col min="14853" max="14853" width="9.7109375" customWidth="1"/>
    <col min="14854" max="14854" width="14" customWidth="1"/>
    <col min="14855" max="14855" width="9.7109375" customWidth="1"/>
    <col min="14856" max="14856" width="14" customWidth="1"/>
    <col min="14857" max="14857" width="9.7109375" customWidth="1"/>
    <col min="14858" max="14858" width="14" customWidth="1"/>
    <col min="15105" max="15105" width="11.42578125" customWidth="1"/>
    <col min="15106" max="15106" width="17" customWidth="1"/>
    <col min="15107" max="15107" width="9.7109375" customWidth="1"/>
    <col min="15108" max="15108" width="14" customWidth="1"/>
    <col min="15109" max="15109" width="9.7109375" customWidth="1"/>
    <col min="15110" max="15110" width="14" customWidth="1"/>
    <col min="15111" max="15111" width="9.7109375" customWidth="1"/>
    <col min="15112" max="15112" width="14" customWidth="1"/>
    <col min="15113" max="15113" width="9.7109375" customWidth="1"/>
    <col min="15114" max="15114" width="14" customWidth="1"/>
    <col min="15361" max="15361" width="11.42578125" customWidth="1"/>
    <col min="15362" max="15362" width="17" customWidth="1"/>
    <col min="15363" max="15363" width="9.7109375" customWidth="1"/>
    <col min="15364" max="15364" width="14" customWidth="1"/>
    <col min="15365" max="15365" width="9.7109375" customWidth="1"/>
    <col min="15366" max="15366" width="14" customWidth="1"/>
    <col min="15367" max="15367" width="9.7109375" customWidth="1"/>
    <col min="15368" max="15368" width="14" customWidth="1"/>
    <col min="15369" max="15369" width="9.7109375" customWidth="1"/>
    <col min="15370" max="15370" width="14" customWidth="1"/>
    <col min="15617" max="15617" width="11.42578125" customWidth="1"/>
    <col min="15618" max="15618" width="17" customWidth="1"/>
    <col min="15619" max="15619" width="9.7109375" customWidth="1"/>
    <col min="15620" max="15620" width="14" customWidth="1"/>
    <col min="15621" max="15621" width="9.7109375" customWidth="1"/>
    <col min="15622" max="15622" width="14" customWidth="1"/>
    <col min="15623" max="15623" width="9.7109375" customWidth="1"/>
    <col min="15624" max="15624" width="14" customWidth="1"/>
    <col min="15625" max="15625" width="9.7109375" customWidth="1"/>
    <col min="15626" max="15626" width="14" customWidth="1"/>
    <col min="15873" max="15873" width="11.42578125" customWidth="1"/>
    <col min="15874" max="15874" width="17" customWidth="1"/>
    <col min="15875" max="15875" width="9.7109375" customWidth="1"/>
    <col min="15876" max="15876" width="14" customWidth="1"/>
    <col min="15877" max="15877" width="9.7109375" customWidth="1"/>
    <col min="15878" max="15878" width="14" customWidth="1"/>
    <col min="15879" max="15879" width="9.7109375" customWidth="1"/>
    <col min="15880" max="15880" width="14" customWidth="1"/>
    <col min="15881" max="15881" width="9.7109375" customWidth="1"/>
    <col min="15882" max="15882" width="14" customWidth="1"/>
    <col min="16129" max="16129" width="11.42578125" customWidth="1"/>
    <col min="16130" max="16130" width="17" customWidth="1"/>
    <col min="16131" max="16131" width="9.7109375" customWidth="1"/>
    <col min="16132" max="16132" width="14" customWidth="1"/>
    <col min="16133" max="16133" width="9.7109375" customWidth="1"/>
    <col min="16134" max="16134" width="14" customWidth="1"/>
    <col min="16135" max="16135" width="9.7109375" customWidth="1"/>
    <col min="16136" max="16136" width="14" customWidth="1"/>
    <col min="16137" max="16137" width="9.7109375" customWidth="1"/>
    <col min="16138" max="16138" width="14" customWidth="1"/>
  </cols>
  <sheetData>
    <row r="1" spans="1:17" ht="20.25" x14ac:dyDescent="0.3">
      <c r="A1" s="1" t="s">
        <v>31</v>
      </c>
      <c r="B1" s="1"/>
      <c r="C1" s="1"/>
      <c r="D1" s="1"/>
      <c r="E1" s="1"/>
      <c r="F1" s="1"/>
      <c r="G1" s="1"/>
      <c r="H1" s="1"/>
      <c r="I1" s="81"/>
      <c r="J1" s="81"/>
    </row>
    <row r="2" spans="1:17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81"/>
      <c r="J2" s="81"/>
    </row>
    <row r="4" spans="1:17" ht="18" x14ac:dyDescent="0.25">
      <c r="A4" s="3" t="s">
        <v>113</v>
      </c>
      <c r="B4" s="3"/>
      <c r="C4" s="3"/>
      <c r="D4" s="3"/>
      <c r="E4" s="3"/>
      <c r="F4" s="3"/>
      <c r="G4" s="3"/>
      <c r="H4" s="3"/>
      <c r="I4" s="93"/>
      <c r="J4" s="93"/>
    </row>
    <row r="5" spans="1:17" ht="18" x14ac:dyDescent="0.25">
      <c r="A5" s="3" t="s">
        <v>114</v>
      </c>
      <c r="B5" s="3"/>
      <c r="C5" s="3"/>
      <c r="D5" s="3"/>
      <c r="E5" s="3"/>
      <c r="F5" s="3"/>
      <c r="G5" s="3"/>
      <c r="H5" s="3"/>
      <c r="I5" s="93"/>
      <c r="J5" s="93"/>
    </row>
    <row r="6" spans="1:17" ht="15" x14ac:dyDescent="0.2">
      <c r="A6" s="4" t="s">
        <v>4</v>
      </c>
      <c r="B6" s="4"/>
      <c r="C6" s="4"/>
      <c r="D6" s="4"/>
      <c r="E6" s="4"/>
      <c r="F6" s="4"/>
      <c r="G6" s="4"/>
      <c r="H6" s="4"/>
      <c r="I6" s="94"/>
      <c r="J6" s="94"/>
    </row>
    <row r="8" spans="1:17" ht="15.75" x14ac:dyDescent="0.25">
      <c r="A8" s="95"/>
      <c r="B8" s="96"/>
      <c r="C8" s="70" t="s">
        <v>109</v>
      </c>
      <c r="D8" s="72"/>
      <c r="E8" s="70" t="s">
        <v>110</v>
      </c>
      <c r="F8" s="72"/>
      <c r="G8" s="70" t="s">
        <v>111</v>
      </c>
      <c r="H8" s="72"/>
    </row>
    <row r="9" spans="1:17" ht="15.75" x14ac:dyDescent="0.25">
      <c r="A9" s="83" t="s">
        <v>6</v>
      </c>
      <c r="B9" s="84"/>
      <c r="C9" s="11" t="s">
        <v>7</v>
      </c>
      <c r="D9" s="12" t="s">
        <v>9</v>
      </c>
      <c r="E9" s="11" t="s">
        <v>7</v>
      </c>
      <c r="F9" s="12" t="s">
        <v>9</v>
      </c>
      <c r="G9" s="11" t="s">
        <v>7</v>
      </c>
      <c r="H9" s="73" t="s">
        <v>9</v>
      </c>
    </row>
    <row r="10" spans="1:17" ht="28.5" customHeight="1" x14ac:dyDescent="0.25">
      <c r="A10" s="15" t="s">
        <v>10</v>
      </c>
      <c r="B10" s="97"/>
      <c r="C10" s="16">
        <v>2277</v>
      </c>
      <c r="D10" s="98">
        <v>1207262358</v>
      </c>
      <c r="E10" s="85">
        <v>292</v>
      </c>
      <c r="F10" s="98">
        <v>81500298</v>
      </c>
      <c r="G10" s="16">
        <v>7458</v>
      </c>
      <c r="H10" s="98">
        <v>3124022</v>
      </c>
      <c r="M10" s="99"/>
      <c r="Q10" s="100"/>
    </row>
    <row r="11" spans="1:17" ht="28.5" customHeight="1" x14ac:dyDescent="0.25">
      <c r="A11" s="15" t="s">
        <v>12</v>
      </c>
      <c r="B11" s="97"/>
      <c r="C11" s="16">
        <v>7168</v>
      </c>
      <c r="D11" s="101">
        <v>94907336</v>
      </c>
      <c r="E11" s="85">
        <v>700</v>
      </c>
      <c r="F11" s="101">
        <v>24986901</v>
      </c>
      <c r="G11" s="16">
        <v>19147</v>
      </c>
      <c r="H11" s="101">
        <v>6726389</v>
      </c>
      <c r="M11" s="102"/>
      <c r="Q11" s="103"/>
    </row>
    <row r="12" spans="1:17" ht="28.5" customHeight="1" x14ac:dyDescent="0.25">
      <c r="A12" s="15" t="s">
        <v>16</v>
      </c>
      <c r="B12" s="97"/>
      <c r="C12" s="16">
        <v>1600</v>
      </c>
      <c r="D12" s="101">
        <v>131637906</v>
      </c>
      <c r="E12" s="85">
        <v>66</v>
      </c>
      <c r="F12" s="101">
        <v>10475505</v>
      </c>
      <c r="G12" s="16">
        <v>2551</v>
      </c>
      <c r="H12" s="101">
        <v>1172506</v>
      </c>
      <c r="M12" s="99"/>
      <c r="Q12" s="100"/>
    </row>
    <row r="13" spans="1:17" ht="28.5" customHeight="1" x14ac:dyDescent="0.25">
      <c r="A13" s="15" t="s">
        <v>53</v>
      </c>
      <c r="B13" s="97"/>
      <c r="C13" s="16">
        <v>5881</v>
      </c>
      <c r="D13" s="101">
        <v>122198585</v>
      </c>
      <c r="E13" s="85">
        <v>199</v>
      </c>
      <c r="F13" s="101">
        <v>3771804</v>
      </c>
      <c r="G13" s="16">
        <v>12327</v>
      </c>
      <c r="H13" s="101">
        <v>3375992</v>
      </c>
      <c r="M13" s="99"/>
      <c r="Q13" s="100"/>
    </row>
    <row r="14" spans="1:17" ht="28.5" customHeight="1" x14ac:dyDescent="0.25">
      <c r="A14" s="15" t="s">
        <v>65</v>
      </c>
      <c r="B14" s="97"/>
      <c r="C14" s="16">
        <v>11427</v>
      </c>
      <c r="D14" s="101">
        <v>135409438</v>
      </c>
      <c r="E14" s="85">
        <v>87</v>
      </c>
      <c r="F14" s="101">
        <v>8589548</v>
      </c>
      <c r="G14" s="16">
        <v>25313</v>
      </c>
      <c r="H14" s="101">
        <v>6773831</v>
      </c>
      <c r="M14" s="99"/>
      <c r="Q14" s="100"/>
    </row>
    <row r="15" spans="1:17" ht="28.5" customHeight="1" x14ac:dyDescent="0.25">
      <c r="A15" s="15" t="s">
        <v>14</v>
      </c>
      <c r="B15" s="97"/>
      <c r="C15" s="16">
        <v>1273</v>
      </c>
      <c r="D15" s="101">
        <v>185232034</v>
      </c>
      <c r="E15" s="85">
        <v>116</v>
      </c>
      <c r="F15" s="101">
        <v>11643947</v>
      </c>
      <c r="G15" s="16">
        <v>3374</v>
      </c>
      <c r="H15" s="101">
        <v>1589544</v>
      </c>
      <c r="M15" s="99"/>
      <c r="Q15" s="100"/>
    </row>
    <row r="16" spans="1:17" ht="28.5" customHeight="1" x14ac:dyDescent="0.25">
      <c r="A16" s="15" t="s">
        <v>15</v>
      </c>
      <c r="B16" s="97"/>
      <c r="C16" s="16">
        <v>9960</v>
      </c>
      <c r="D16" s="101">
        <v>257912428</v>
      </c>
      <c r="E16" s="85">
        <v>74</v>
      </c>
      <c r="F16" s="101">
        <v>9448939</v>
      </c>
      <c r="G16" s="16">
        <v>25947</v>
      </c>
      <c r="H16" s="101">
        <v>10383532</v>
      </c>
      <c r="M16" s="99"/>
      <c r="Q16" s="100"/>
    </row>
    <row r="17" spans="1:17" ht="28.5" customHeight="1" x14ac:dyDescent="0.25">
      <c r="A17" s="15" t="s">
        <v>17</v>
      </c>
      <c r="B17" s="97"/>
      <c r="C17" s="16">
        <v>6732</v>
      </c>
      <c r="D17" s="101">
        <v>58327378</v>
      </c>
      <c r="E17" s="85">
        <v>35</v>
      </c>
      <c r="F17" s="101">
        <v>3982728</v>
      </c>
      <c r="G17" s="16">
        <v>13082</v>
      </c>
      <c r="H17" s="101">
        <v>3341394</v>
      </c>
      <c r="M17" s="99"/>
      <c r="Q17" s="100"/>
    </row>
    <row r="18" spans="1:17" ht="15.75" x14ac:dyDescent="0.25">
      <c r="A18" s="15"/>
      <c r="B18" s="97"/>
      <c r="C18" s="39"/>
      <c r="D18" s="65"/>
      <c r="E18" s="39"/>
      <c r="F18" s="5"/>
      <c r="G18" s="39"/>
      <c r="H18" s="19"/>
      <c r="M18" s="102"/>
      <c r="Q18" s="103"/>
    </row>
    <row r="19" spans="1:17" ht="15.75" x14ac:dyDescent="0.25">
      <c r="A19" s="25" t="s">
        <v>18</v>
      </c>
      <c r="B19" s="104"/>
      <c r="C19" s="26">
        <f t="shared" ref="C19:H19" si="0">SUM(C10:C17)</f>
        <v>46318</v>
      </c>
      <c r="D19" s="105">
        <f t="shared" si="0"/>
        <v>2192887463</v>
      </c>
      <c r="E19" s="106">
        <f t="shared" si="0"/>
        <v>1569</v>
      </c>
      <c r="F19" s="105">
        <f t="shared" si="0"/>
        <v>154399670</v>
      </c>
      <c r="G19" s="26">
        <f t="shared" si="0"/>
        <v>109199</v>
      </c>
      <c r="H19" s="105">
        <f t="shared" si="0"/>
        <v>36487210</v>
      </c>
      <c r="M19" s="99"/>
      <c r="Q19" s="100"/>
    </row>
    <row r="20" spans="1:17" x14ac:dyDescent="0.2">
      <c r="C20" s="42"/>
      <c r="D20" s="42"/>
      <c r="E20" s="42"/>
      <c r="F20" s="42"/>
      <c r="H20" s="42"/>
      <c r="I20" s="42"/>
      <c r="J20" s="42"/>
    </row>
  </sheetData>
  <mergeCells count="9">
    <mergeCell ref="A9:B9"/>
    <mergeCell ref="A1:H1"/>
    <mergeCell ref="A2:H2"/>
    <mergeCell ref="A4:H4"/>
    <mergeCell ref="A5:H5"/>
    <mergeCell ref="A6:H6"/>
    <mergeCell ref="C8:D8"/>
    <mergeCell ref="E8:F8"/>
    <mergeCell ref="G8:H8"/>
  </mergeCells>
  <pageMargins left="0.7" right="0.7" top="0.75" bottom="0.75" header="0.3" footer="0.3"/>
  <pageSetup scale="92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A297F-E069-468F-ACC6-2BB13E983D61}">
  <dimension ref="A1:H15"/>
  <sheetViews>
    <sheetView showGridLines="0" zoomScaleNormal="100" workbookViewId="0">
      <selection sqref="A1:H1"/>
    </sheetView>
  </sheetViews>
  <sheetFormatPr defaultRowHeight="12.75" x14ac:dyDescent="0.2"/>
  <cols>
    <col min="1" max="1" width="21.5703125" customWidth="1"/>
    <col min="2" max="2" width="16.140625" customWidth="1"/>
    <col min="3" max="3" width="13" customWidth="1"/>
    <col min="4" max="4" width="13.5703125" customWidth="1"/>
    <col min="5" max="5" width="3.28515625" customWidth="1"/>
    <col min="6" max="6" width="14.28515625" customWidth="1"/>
    <col min="7" max="7" width="11" customWidth="1"/>
    <col min="8" max="8" width="3.140625" customWidth="1"/>
    <col min="257" max="257" width="21.5703125" customWidth="1"/>
    <col min="258" max="258" width="16.140625" customWidth="1"/>
    <col min="259" max="259" width="13" customWidth="1"/>
    <col min="260" max="260" width="13.5703125" customWidth="1"/>
    <col min="261" max="261" width="3.28515625" customWidth="1"/>
    <col min="262" max="262" width="14.28515625" customWidth="1"/>
    <col min="263" max="263" width="11" customWidth="1"/>
    <col min="264" max="264" width="3.140625" customWidth="1"/>
    <col min="513" max="513" width="21.5703125" customWidth="1"/>
    <col min="514" max="514" width="16.140625" customWidth="1"/>
    <col min="515" max="515" width="13" customWidth="1"/>
    <col min="516" max="516" width="13.5703125" customWidth="1"/>
    <col min="517" max="517" width="3.28515625" customWidth="1"/>
    <col min="518" max="518" width="14.28515625" customWidth="1"/>
    <col min="519" max="519" width="11" customWidth="1"/>
    <col min="520" max="520" width="3.140625" customWidth="1"/>
    <col min="769" max="769" width="21.5703125" customWidth="1"/>
    <col min="770" max="770" width="16.140625" customWidth="1"/>
    <col min="771" max="771" width="13" customWidth="1"/>
    <col min="772" max="772" width="13.5703125" customWidth="1"/>
    <col min="773" max="773" width="3.28515625" customWidth="1"/>
    <col min="774" max="774" width="14.28515625" customWidth="1"/>
    <col min="775" max="775" width="11" customWidth="1"/>
    <col min="776" max="776" width="3.140625" customWidth="1"/>
    <col min="1025" max="1025" width="21.5703125" customWidth="1"/>
    <col min="1026" max="1026" width="16.140625" customWidth="1"/>
    <col min="1027" max="1027" width="13" customWidth="1"/>
    <col min="1028" max="1028" width="13.5703125" customWidth="1"/>
    <col min="1029" max="1029" width="3.28515625" customWidth="1"/>
    <col min="1030" max="1030" width="14.28515625" customWidth="1"/>
    <col min="1031" max="1031" width="11" customWidth="1"/>
    <col min="1032" max="1032" width="3.140625" customWidth="1"/>
    <col min="1281" max="1281" width="21.5703125" customWidth="1"/>
    <col min="1282" max="1282" width="16.140625" customWidth="1"/>
    <col min="1283" max="1283" width="13" customWidth="1"/>
    <col min="1284" max="1284" width="13.5703125" customWidth="1"/>
    <col min="1285" max="1285" width="3.28515625" customWidth="1"/>
    <col min="1286" max="1286" width="14.28515625" customWidth="1"/>
    <col min="1287" max="1287" width="11" customWidth="1"/>
    <col min="1288" max="1288" width="3.140625" customWidth="1"/>
    <col min="1537" max="1537" width="21.5703125" customWidth="1"/>
    <col min="1538" max="1538" width="16.140625" customWidth="1"/>
    <col min="1539" max="1539" width="13" customWidth="1"/>
    <col min="1540" max="1540" width="13.5703125" customWidth="1"/>
    <col min="1541" max="1541" width="3.28515625" customWidth="1"/>
    <col min="1542" max="1542" width="14.28515625" customWidth="1"/>
    <col min="1543" max="1543" width="11" customWidth="1"/>
    <col min="1544" max="1544" width="3.140625" customWidth="1"/>
    <col min="1793" max="1793" width="21.5703125" customWidth="1"/>
    <col min="1794" max="1794" width="16.140625" customWidth="1"/>
    <col min="1795" max="1795" width="13" customWidth="1"/>
    <col min="1796" max="1796" width="13.5703125" customWidth="1"/>
    <col min="1797" max="1797" width="3.28515625" customWidth="1"/>
    <col min="1798" max="1798" width="14.28515625" customWidth="1"/>
    <col min="1799" max="1799" width="11" customWidth="1"/>
    <col min="1800" max="1800" width="3.140625" customWidth="1"/>
    <col min="2049" max="2049" width="21.5703125" customWidth="1"/>
    <col min="2050" max="2050" width="16.140625" customWidth="1"/>
    <col min="2051" max="2051" width="13" customWidth="1"/>
    <col min="2052" max="2052" width="13.5703125" customWidth="1"/>
    <col min="2053" max="2053" width="3.28515625" customWidth="1"/>
    <col min="2054" max="2054" width="14.28515625" customWidth="1"/>
    <col min="2055" max="2055" width="11" customWidth="1"/>
    <col min="2056" max="2056" width="3.140625" customWidth="1"/>
    <col min="2305" max="2305" width="21.5703125" customWidth="1"/>
    <col min="2306" max="2306" width="16.140625" customWidth="1"/>
    <col min="2307" max="2307" width="13" customWidth="1"/>
    <col min="2308" max="2308" width="13.5703125" customWidth="1"/>
    <col min="2309" max="2309" width="3.28515625" customWidth="1"/>
    <col min="2310" max="2310" width="14.28515625" customWidth="1"/>
    <col min="2311" max="2311" width="11" customWidth="1"/>
    <col min="2312" max="2312" width="3.140625" customWidth="1"/>
    <col min="2561" max="2561" width="21.5703125" customWidth="1"/>
    <col min="2562" max="2562" width="16.140625" customWidth="1"/>
    <col min="2563" max="2563" width="13" customWidth="1"/>
    <col min="2564" max="2564" width="13.5703125" customWidth="1"/>
    <col min="2565" max="2565" width="3.28515625" customWidth="1"/>
    <col min="2566" max="2566" width="14.28515625" customWidth="1"/>
    <col min="2567" max="2567" width="11" customWidth="1"/>
    <col min="2568" max="2568" width="3.140625" customWidth="1"/>
    <col min="2817" max="2817" width="21.5703125" customWidth="1"/>
    <col min="2818" max="2818" width="16.140625" customWidth="1"/>
    <col min="2819" max="2819" width="13" customWidth="1"/>
    <col min="2820" max="2820" width="13.5703125" customWidth="1"/>
    <col min="2821" max="2821" width="3.28515625" customWidth="1"/>
    <col min="2822" max="2822" width="14.28515625" customWidth="1"/>
    <col min="2823" max="2823" width="11" customWidth="1"/>
    <col min="2824" max="2824" width="3.140625" customWidth="1"/>
    <col min="3073" max="3073" width="21.5703125" customWidth="1"/>
    <col min="3074" max="3074" width="16.140625" customWidth="1"/>
    <col min="3075" max="3075" width="13" customWidth="1"/>
    <col min="3076" max="3076" width="13.5703125" customWidth="1"/>
    <col min="3077" max="3077" width="3.28515625" customWidth="1"/>
    <col min="3078" max="3078" width="14.28515625" customWidth="1"/>
    <col min="3079" max="3079" width="11" customWidth="1"/>
    <col min="3080" max="3080" width="3.140625" customWidth="1"/>
    <col min="3329" max="3329" width="21.5703125" customWidth="1"/>
    <col min="3330" max="3330" width="16.140625" customWidth="1"/>
    <col min="3331" max="3331" width="13" customWidth="1"/>
    <col min="3332" max="3332" width="13.5703125" customWidth="1"/>
    <col min="3333" max="3333" width="3.28515625" customWidth="1"/>
    <col min="3334" max="3334" width="14.28515625" customWidth="1"/>
    <col min="3335" max="3335" width="11" customWidth="1"/>
    <col min="3336" max="3336" width="3.140625" customWidth="1"/>
    <col min="3585" max="3585" width="21.5703125" customWidth="1"/>
    <col min="3586" max="3586" width="16.140625" customWidth="1"/>
    <col min="3587" max="3587" width="13" customWidth="1"/>
    <col min="3588" max="3588" width="13.5703125" customWidth="1"/>
    <col min="3589" max="3589" width="3.28515625" customWidth="1"/>
    <col min="3590" max="3590" width="14.28515625" customWidth="1"/>
    <col min="3591" max="3591" width="11" customWidth="1"/>
    <col min="3592" max="3592" width="3.140625" customWidth="1"/>
    <col min="3841" max="3841" width="21.5703125" customWidth="1"/>
    <col min="3842" max="3842" width="16.140625" customWidth="1"/>
    <col min="3843" max="3843" width="13" customWidth="1"/>
    <col min="3844" max="3844" width="13.5703125" customWidth="1"/>
    <col min="3845" max="3845" width="3.28515625" customWidth="1"/>
    <col min="3846" max="3846" width="14.28515625" customWidth="1"/>
    <col min="3847" max="3847" width="11" customWidth="1"/>
    <col min="3848" max="3848" width="3.140625" customWidth="1"/>
    <col min="4097" max="4097" width="21.5703125" customWidth="1"/>
    <col min="4098" max="4098" width="16.140625" customWidth="1"/>
    <col min="4099" max="4099" width="13" customWidth="1"/>
    <col min="4100" max="4100" width="13.5703125" customWidth="1"/>
    <col min="4101" max="4101" width="3.28515625" customWidth="1"/>
    <col min="4102" max="4102" width="14.28515625" customWidth="1"/>
    <col min="4103" max="4103" width="11" customWidth="1"/>
    <col min="4104" max="4104" width="3.140625" customWidth="1"/>
    <col min="4353" max="4353" width="21.5703125" customWidth="1"/>
    <col min="4354" max="4354" width="16.140625" customWidth="1"/>
    <col min="4355" max="4355" width="13" customWidth="1"/>
    <col min="4356" max="4356" width="13.5703125" customWidth="1"/>
    <col min="4357" max="4357" width="3.28515625" customWidth="1"/>
    <col min="4358" max="4358" width="14.28515625" customWidth="1"/>
    <col min="4359" max="4359" width="11" customWidth="1"/>
    <col min="4360" max="4360" width="3.140625" customWidth="1"/>
    <col min="4609" max="4609" width="21.5703125" customWidth="1"/>
    <col min="4610" max="4610" width="16.140625" customWidth="1"/>
    <col min="4611" max="4611" width="13" customWidth="1"/>
    <col min="4612" max="4612" width="13.5703125" customWidth="1"/>
    <col min="4613" max="4613" width="3.28515625" customWidth="1"/>
    <col min="4614" max="4614" width="14.28515625" customWidth="1"/>
    <col min="4615" max="4615" width="11" customWidth="1"/>
    <col min="4616" max="4616" width="3.140625" customWidth="1"/>
    <col min="4865" max="4865" width="21.5703125" customWidth="1"/>
    <col min="4866" max="4866" width="16.140625" customWidth="1"/>
    <col min="4867" max="4867" width="13" customWidth="1"/>
    <col min="4868" max="4868" width="13.5703125" customWidth="1"/>
    <col min="4869" max="4869" width="3.28515625" customWidth="1"/>
    <col min="4870" max="4870" width="14.28515625" customWidth="1"/>
    <col min="4871" max="4871" width="11" customWidth="1"/>
    <col min="4872" max="4872" width="3.140625" customWidth="1"/>
    <col min="5121" max="5121" width="21.5703125" customWidth="1"/>
    <col min="5122" max="5122" width="16.140625" customWidth="1"/>
    <col min="5123" max="5123" width="13" customWidth="1"/>
    <col min="5124" max="5124" width="13.5703125" customWidth="1"/>
    <col min="5125" max="5125" width="3.28515625" customWidth="1"/>
    <col min="5126" max="5126" width="14.28515625" customWidth="1"/>
    <col min="5127" max="5127" width="11" customWidth="1"/>
    <col min="5128" max="5128" width="3.140625" customWidth="1"/>
    <col min="5377" max="5377" width="21.5703125" customWidth="1"/>
    <col min="5378" max="5378" width="16.140625" customWidth="1"/>
    <col min="5379" max="5379" width="13" customWidth="1"/>
    <col min="5380" max="5380" width="13.5703125" customWidth="1"/>
    <col min="5381" max="5381" width="3.28515625" customWidth="1"/>
    <col min="5382" max="5382" width="14.28515625" customWidth="1"/>
    <col min="5383" max="5383" width="11" customWidth="1"/>
    <col min="5384" max="5384" width="3.140625" customWidth="1"/>
    <col min="5633" max="5633" width="21.5703125" customWidth="1"/>
    <col min="5634" max="5634" width="16.140625" customWidth="1"/>
    <col min="5635" max="5635" width="13" customWidth="1"/>
    <col min="5636" max="5636" width="13.5703125" customWidth="1"/>
    <col min="5637" max="5637" width="3.28515625" customWidth="1"/>
    <col min="5638" max="5638" width="14.28515625" customWidth="1"/>
    <col min="5639" max="5639" width="11" customWidth="1"/>
    <col min="5640" max="5640" width="3.140625" customWidth="1"/>
    <col min="5889" max="5889" width="21.5703125" customWidth="1"/>
    <col min="5890" max="5890" width="16.140625" customWidth="1"/>
    <col min="5891" max="5891" width="13" customWidth="1"/>
    <col min="5892" max="5892" width="13.5703125" customWidth="1"/>
    <col min="5893" max="5893" width="3.28515625" customWidth="1"/>
    <col min="5894" max="5894" width="14.28515625" customWidth="1"/>
    <col min="5895" max="5895" width="11" customWidth="1"/>
    <col min="5896" max="5896" width="3.140625" customWidth="1"/>
    <col min="6145" max="6145" width="21.5703125" customWidth="1"/>
    <col min="6146" max="6146" width="16.140625" customWidth="1"/>
    <col min="6147" max="6147" width="13" customWidth="1"/>
    <col min="6148" max="6148" width="13.5703125" customWidth="1"/>
    <col min="6149" max="6149" width="3.28515625" customWidth="1"/>
    <col min="6150" max="6150" width="14.28515625" customWidth="1"/>
    <col min="6151" max="6151" width="11" customWidth="1"/>
    <col min="6152" max="6152" width="3.140625" customWidth="1"/>
    <col min="6401" max="6401" width="21.5703125" customWidth="1"/>
    <col min="6402" max="6402" width="16.140625" customWidth="1"/>
    <col min="6403" max="6403" width="13" customWidth="1"/>
    <col min="6404" max="6404" width="13.5703125" customWidth="1"/>
    <col min="6405" max="6405" width="3.28515625" customWidth="1"/>
    <col min="6406" max="6406" width="14.28515625" customWidth="1"/>
    <col min="6407" max="6407" width="11" customWidth="1"/>
    <col min="6408" max="6408" width="3.140625" customWidth="1"/>
    <col min="6657" max="6657" width="21.5703125" customWidth="1"/>
    <col min="6658" max="6658" width="16.140625" customWidth="1"/>
    <col min="6659" max="6659" width="13" customWidth="1"/>
    <col min="6660" max="6660" width="13.5703125" customWidth="1"/>
    <col min="6661" max="6661" width="3.28515625" customWidth="1"/>
    <col min="6662" max="6662" width="14.28515625" customWidth="1"/>
    <col min="6663" max="6663" width="11" customWidth="1"/>
    <col min="6664" max="6664" width="3.140625" customWidth="1"/>
    <col min="6913" max="6913" width="21.5703125" customWidth="1"/>
    <col min="6914" max="6914" width="16.140625" customWidth="1"/>
    <col min="6915" max="6915" width="13" customWidth="1"/>
    <col min="6916" max="6916" width="13.5703125" customWidth="1"/>
    <col min="6917" max="6917" width="3.28515625" customWidth="1"/>
    <col min="6918" max="6918" width="14.28515625" customWidth="1"/>
    <col min="6919" max="6919" width="11" customWidth="1"/>
    <col min="6920" max="6920" width="3.140625" customWidth="1"/>
    <col min="7169" max="7169" width="21.5703125" customWidth="1"/>
    <col min="7170" max="7170" width="16.140625" customWidth="1"/>
    <col min="7171" max="7171" width="13" customWidth="1"/>
    <col min="7172" max="7172" width="13.5703125" customWidth="1"/>
    <col min="7173" max="7173" width="3.28515625" customWidth="1"/>
    <col min="7174" max="7174" width="14.28515625" customWidth="1"/>
    <col min="7175" max="7175" width="11" customWidth="1"/>
    <col min="7176" max="7176" width="3.140625" customWidth="1"/>
    <col min="7425" max="7425" width="21.5703125" customWidth="1"/>
    <col min="7426" max="7426" width="16.140625" customWidth="1"/>
    <col min="7427" max="7427" width="13" customWidth="1"/>
    <col min="7428" max="7428" width="13.5703125" customWidth="1"/>
    <col min="7429" max="7429" width="3.28515625" customWidth="1"/>
    <col min="7430" max="7430" width="14.28515625" customWidth="1"/>
    <col min="7431" max="7431" width="11" customWidth="1"/>
    <col min="7432" max="7432" width="3.140625" customWidth="1"/>
    <col min="7681" max="7681" width="21.5703125" customWidth="1"/>
    <col min="7682" max="7682" width="16.140625" customWidth="1"/>
    <col min="7683" max="7683" width="13" customWidth="1"/>
    <col min="7684" max="7684" width="13.5703125" customWidth="1"/>
    <col min="7685" max="7685" width="3.28515625" customWidth="1"/>
    <col min="7686" max="7686" width="14.28515625" customWidth="1"/>
    <col min="7687" max="7687" width="11" customWidth="1"/>
    <col min="7688" max="7688" width="3.140625" customWidth="1"/>
    <col min="7937" max="7937" width="21.5703125" customWidth="1"/>
    <col min="7938" max="7938" width="16.140625" customWidth="1"/>
    <col min="7939" max="7939" width="13" customWidth="1"/>
    <col min="7940" max="7940" width="13.5703125" customWidth="1"/>
    <col min="7941" max="7941" width="3.28515625" customWidth="1"/>
    <col min="7942" max="7942" width="14.28515625" customWidth="1"/>
    <col min="7943" max="7943" width="11" customWidth="1"/>
    <col min="7944" max="7944" width="3.140625" customWidth="1"/>
    <col min="8193" max="8193" width="21.5703125" customWidth="1"/>
    <col min="8194" max="8194" width="16.140625" customWidth="1"/>
    <col min="8195" max="8195" width="13" customWidth="1"/>
    <col min="8196" max="8196" width="13.5703125" customWidth="1"/>
    <col min="8197" max="8197" width="3.28515625" customWidth="1"/>
    <col min="8198" max="8198" width="14.28515625" customWidth="1"/>
    <col min="8199" max="8199" width="11" customWidth="1"/>
    <col min="8200" max="8200" width="3.140625" customWidth="1"/>
    <col min="8449" max="8449" width="21.5703125" customWidth="1"/>
    <col min="8450" max="8450" width="16.140625" customWidth="1"/>
    <col min="8451" max="8451" width="13" customWidth="1"/>
    <col min="8452" max="8452" width="13.5703125" customWidth="1"/>
    <col min="8453" max="8453" width="3.28515625" customWidth="1"/>
    <col min="8454" max="8454" width="14.28515625" customWidth="1"/>
    <col min="8455" max="8455" width="11" customWidth="1"/>
    <col min="8456" max="8456" width="3.140625" customWidth="1"/>
    <col min="8705" max="8705" width="21.5703125" customWidth="1"/>
    <col min="8706" max="8706" width="16.140625" customWidth="1"/>
    <col min="8707" max="8707" width="13" customWidth="1"/>
    <col min="8708" max="8708" width="13.5703125" customWidth="1"/>
    <col min="8709" max="8709" width="3.28515625" customWidth="1"/>
    <col min="8710" max="8710" width="14.28515625" customWidth="1"/>
    <col min="8711" max="8711" width="11" customWidth="1"/>
    <col min="8712" max="8712" width="3.140625" customWidth="1"/>
    <col min="8961" max="8961" width="21.5703125" customWidth="1"/>
    <col min="8962" max="8962" width="16.140625" customWidth="1"/>
    <col min="8963" max="8963" width="13" customWidth="1"/>
    <col min="8964" max="8964" width="13.5703125" customWidth="1"/>
    <col min="8965" max="8965" width="3.28515625" customWidth="1"/>
    <col min="8966" max="8966" width="14.28515625" customWidth="1"/>
    <col min="8967" max="8967" width="11" customWidth="1"/>
    <col min="8968" max="8968" width="3.140625" customWidth="1"/>
    <col min="9217" max="9217" width="21.5703125" customWidth="1"/>
    <col min="9218" max="9218" width="16.140625" customWidth="1"/>
    <col min="9219" max="9219" width="13" customWidth="1"/>
    <col min="9220" max="9220" width="13.5703125" customWidth="1"/>
    <col min="9221" max="9221" width="3.28515625" customWidth="1"/>
    <col min="9222" max="9222" width="14.28515625" customWidth="1"/>
    <col min="9223" max="9223" width="11" customWidth="1"/>
    <col min="9224" max="9224" width="3.140625" customWidth="1"/>
    <col min="9473" max="9473" width="21.5703125" customWidth="1"/>
    <col min="9474" max="9474" width="16.140625" customWidth="1"/>
    <col min="9475" max="9475" width="13" customWidth="1"/>
    <col min="9476" max="9476" width="13.5703125" customWidth="1"/>
    <col min="9477" max="9477" width="3.28515625" customWidth="1"/>
    <col min="9478" max="9478" width="14.28515625" customWidth="1"/>
    <col min="9479" max="9479" width="11" customWidth="1"/>
    <col min="9480" max="9480" width="3.140625" customWidth="1"/>
    <col min="9729" max="9729" width="21.5703125" customWidth="1"/>
    <col min="9730" max="9730" width="16.140625" customWidth="1"/>
    <col min="9731" max="9731" width="13" customWidth="1"/>
    <col min="9732" max="9732" width="13.5703125" customWidth="1"/>
    <col min="9733" max="9733" width="3.28515625" customWidth="1"/>
    <col min="9734" max="9734" width="14.28515625" customWidth="1"/>
    <col min="9735" max="9735" width="11" customWidth="1"/>
    <col min="9736" max="9736" width="3.140625" customWidth="1"/>
    <col min="9985" max="9985" width="21.5703125" customWidth="1"/>
    <col min="9986" max="9986" width="16.140625" customWidth="1"/>
    <col min="9987" max="9987" width="13" customWidth="1"/>
    <col min="9988" max="9988" width="13.5703125" customWidth="1"/>
    <col min="9989" max="9989" width="3.28515625" customWidth="1"/>
    <col min="9990" max="9990" width="14.28515625" customWidth="1"/>
    <col min="9991" max="9991" width="11" customWidth="1"/>
    <col min="9992" max="9992" width="3.140625" customWidth="1"/>
    <col min="10241" max="10241" width="21.5703125" customWidth="1"/>
    <col min="10242" max="10242" width="16.140625" customWidth="1"/>
    <col min="10243" max="10243" width="13" customWidth="1"/>
    <col min="10244" max="10244" width="13.5703125" customWidth="1"/>
    <col min="10245" max="10245" width="3.28515625" customWidth="1"/>
    <col min="10246" max="10246" width="14.28515625" customWidth="1"/>
    <col min="10247" max="10247" width="11" customWidth="1"/>
    <col min="10248" max="10248" width="3.140625" customWidth="1"/>
    <col min="10497" max="10497" width="21.5703125" customWidth="1"/>
    <col min="10498" max="10498" width="16.140625" customWidth="1"/>
    <col min="10499" max="10499" width="13" customWidth="1"/>
    <col min="10500" max="10500" width="13.5703125" customWidth="1"/>
    <col min="10501" max="10501" width="3.28515625" customWidth="1"/>
    <col min="10502" max="10502" width="14.28515625" customWidth="1"/>
    <col min="10503" max="10503" width="11" customWidth="1"/>
    <col min="10504" max="10504" width="3.140625" customWidth="1"/>
    <col min="10753" max="10753" width="21.5703125" customWidth="1"/>
    <col min="10754" max="10754" width="16.140625" customWidth="1"/>
    <col min="10755" max="10755" width="13" customWidth="1"/>
    <col min="10756" max="10756" width="13.5703125" customWidth="1"/>
    <col min="10757" max="10757" width="3.28515625" customWidth="1"/>
    <col min="10758" max="10758" width="14.28515625" customWidth="1"/>
    <col min="10759" max="10759" width="11" customWidth="1"/>
    <col min="10760" max="10760" width="3.140625" customWidth="1"/>
    <col min="11009" max="11009" width="21.5703125" customWidth="1"/>
    <col min="11010" max="11010" width="16.140625" customWidth="1"/>
    <col min="11011" max="11011" width="13" customWidth="1"/>
    <col min="11012" max="11012" width="13.5703125" customWidth="1"/>
    <col min="11013" max="11013" width="3.28515625" customWidth="1"/>
    <col min="11014" max="11014" width="14.28515625" customWidth="1"/>
    <col min="11015" max="11015" width="11" customWidth="1"/>
    <col min="11016" max="11016" width="3.140625" customWidth="1"/>
    <col min="11265" max="11265" width="21.5703125" customWidth="1"/>
    <col min="11266" max="11266" width="16.140625" customWidth="1"/>
    <col min="11267" max="11267" width="13" customWidth="1"/>
    <col min="11268" max="11268" width="13.5703125" customWidth="1"/>
    <col min="11269" max="11269" width="3.28515625" customWidth="1"/>
    <col min="11270" max="11270" width="14.28515625" customWidth="1"/>
    <col min="11271" max="11271" width="11" customWidth="1"/>
    <col min="11272" max="11272" width="3.140625" customWidth="1"/>
    <col min="11521" max="11521" width="21.5703125" customWidth="1"/>
    <col min="11522" max="11522" width="16.140625" customWidth="1"/>
    <col min="11523" max="11523" width="13" customWidth="1"/>
    <col min="11524" max="11524" width="13.5703125" customWidth="1"/>
    <col min="11525" max="11525" width="3.28515625" customWidth="1"/>
    <col min="11526" max="11526" width="14.28515625" customWidth="1"/>
    <col min="11527" max="11527" width="11" customWidth="1"/>
    <col min="11528" max="11528" width="3.140625" customWidth="1"/>
    <col min="11777" max="11777" width="21.5703125" customWidth="1"/>
    <col min="11778" max="11778" width="16.140625" customWidth="1"/>
    <col min="11779" max="11779" width="13" customWidth="1"/>
    <col min="11780" max="11780" width="13.5703125" customWidth="1"/>
    <col min="11781" max="11781" width="3.28515625" customWidth="1"/>
    <col min="11782" max="11782" width="14.28515625" customWidth="1"/>
    <col min="11783" max="11783" width="11" customWidth="1"/>
    <col min="11784" max="11784" width="3.140625" customWidth="1"/>
    <col min="12033" max="12033" width="21.5703125" customWidth="1"/>
    <col min="12034" max="12034" width="16.140625" customWidth="1"/>
    <col min="12035" max="12035" width="13" customWidth="1"/>
    <col min="12036" max="12036" width="13.5703125" customWidth="1"/>
    <col min="12037" max="12037" width="3.28515625" customWidth="1"/>
    <col min="12038" max="12038" width="14.28515625" customWidth="1"/>
    <col min="12039" max="12039" width="11" customWidth="1"/>
    <col min="12040" max="12040" width="3.140625" customWidth="1"/>
    <col min="12289" max="12289" width="21.5703125" customWidth="1"/>
    <col min="12290" max="12290" width="16.140625" customWidth="1"/>
    <col min="12291" max="12291" width="13" customWidth="1"/>
    <col min="12292" max="12292" width="13.5703125" customWidth="1"/>
    <col min="12293" max="12293" width="3.28515625" customWidth="1"/>
    <col min="12294" max="12294" width="14.28515625" customWidth="1"/>
    <col min="12295" max="12295" width="11" customWidth="1"/>
    <col min="12296" max="12296" width="3.140625" customWidth="1"/>
    <col min="12545" max="12545" width="21.5703125" customWidth="1"/>
    <col min="12546" max="12546" width="16.140625" customWidth="1"/>
    <col min="12547" max="12547" width="13" customWidth="1"/>
    <col min="12548" max="12548" width="13.5703125" customWidth="1"/>
    <col min="12549" max="12549" width="3.28515625" customWidth="1"/>
    <col min="12550" max="12550" width="14.28515625" customWidth="1"/>
    <col min="12551" max="12551" width="11" customWidth="1"/>
    <col min="12552" max="12552" width="3.140625" customWidth="1"/>
    <col min="12801" max="12801" width="21.5703125" customWidth="1"/>
    <col min="12802" max="12802" width="16.140625" customWidth="1"/>
    <col min="12803" max="12803" width="13" customWidth="1"/>
    <col min="12804" max="12804" width="13.5703125" customWidth="1"/>
    <col min="12805" max="12805" width="3.28515625" customWidth="1"/>
    <col min="12806" max="12806" width="14.28515625" customWidth="1"/>
    <col min="12807" max="12807" width="11" customWidth="1"/>
    <col min="12808" max="12808" width="3.140625" customWidth="1"/>
    <col min="13057" max="13057" width="21.5703125" customWidth="1"/>
    <col min="13058" max="13058" width="16.140625" customWidth="1"/>
    <col min="13059" max="13059" width="13" customWidth="1"/>
    <col min="13060" max="13060" width="13.5703125" customWidth="1"/>
    <col min="13061" max="13061" width="3.28515625" customWidth="1"/>
    <col min="13062" max="13062" width="14.28515625" customWidth="1"/>
    <col min="13063" max="13063" width="11" customWidth="1"/>
    <col min="13064" max="13064" width="3.140625" customWidth="1"/>
    <col min="13313" max="13313" width="21.5703125" customWidth="1"/>
    <col min="13314" max="13314" width="16.140625" customWidth="1"/>
    <col min="13315" max="13315" width="13" customWidth="1"/>
    <col min="13316" max="13316" width="13.5703125" customWidth="1"/>
    <col min="13317" max="13317" width="3.28515625" customWidth="1"/>
    <col min="13318" max="13318" width="14.28515625" customWidth="1"/>
    <col min="13319" max="13319" width="11" customWidth="1"/>
    <col min="13320" max="13320" width="3.140625" customWidth="1"/>
    <col min="13569" max="13569" width="21.5703125" customWidth="1"/>
    <col min="13570" max="13570" width="16.140625" customWidth="1"/>
    <col min="13571" max="13571" width="13" customWidth="1"/>
    <col min="13572" max="13572" width="13.5703125" customWidth="1"/>
    <col min="13573" max="13573" width="3.28515625" customWidth="1"/>
    <col min="13574" max="13574" width="14.28515625" customWidth="1"/>
    <col min="13575" max="13575" width="11" customWidth="1"/>
    <col min="13576" max="13576" width="3.140625" customWidth="1"/>
    <col min="13825" max="13825" width="21.5703125" customWidth="1"/>
    <col min="13826" max="13826" width="16.140625" customWidth="1"/>
    <col min="13827" max="13827" width="13" customWidth="1"/>
    <col min="13828" max="13828" width="13.5703125" customWidth="1"/>
    <col min="13829" max="13829" width="3.28515625" customWidth="1"/>
    <col min="13830" max="13830" width="14.28515625" customWidth="1"/>
    <col min="13831" max="13831" width="11" customWidth="1"/>
    <col min="13832" max="13832" width="3.140625" customWidth="1"/>
    <col min="14081" max="14081" width="21.5703125" customWidth="1"/>
    <col min="14082" max="14082" width="16.140625" customWidth="1"/>
    <col min="14083" max="14083" width="13" customWidth="1"/>
    <col min="14084" max="14084" width="13.5703125" customWidth="1"/>
    <col min="14085" max="14085" width="3.28515625" customWidth="1"/>
    <col min="14086" max="14086" width="14.28515625" customWidth="1"/>
    <col min="14087" max="14087" width="11" customWidth="1"/>
    <col min="14088" max="14088" width="3.140625" customWidth="1"/>
    <col min="14337" max="14337" width="21.5703125" customWidth="1"/>
    <col min="14338" max="14338" width="16.140625" customWidth="1"/>
    <col min="14339" max="14339" width="13" customWidth="1"/>
    <col min="14340" max="14340" width="13.5703125" customWidth="1"/>
    <col min="14341" max="14341" width="3.28515625" customWidth="1"/>
    <col min="14342" max="14342" width="14.28515625" customWidth="1"/>
    <col min="14343" max="14343" width="11" customWidth="1"/>
    <col min="14344" max="14344" width="3.140625" customWidth="1"/>
    <col min="14593" max="14593" width="21.5703125" customWidth="1"/>
    <col min="14594" max="14594" width="16.140625" customWidth="1"/>
    <col min="14595" max="14595" width="13" customWidth="1"/>
    <col min="14596" max="14596" width="13.5703125" customWidth="1"/>
    <col min="14597" max="14597" width="3.28515625" customWidth="1"/>
    <col min="14598" max="14598" width="14.28515625" customWidth="1"/>
    <col min="14599" max="14599" width="11" customWidth="1"/>
    <col min="14600" max="14600" width="3.140625" customWidth="1"/>
    <col min="14849" max="14849" width="21.5703125" customWidth="1"/>
    <col min="14850" max="14850" width="16.140625" customWidth="1"/>
    <col min="14851" max="14851" width="13" customWidth="1"/>
    <col min="14852" max="14852" width="13.5703125" customWidth="1"/>
    <col min="14853" max="14853" width="3.28515625" customWidth="1"/>
    <col min="14854" max="14854" width="14.28515625" customWidth="1"/>
    <col min="14855" max="14855" width="11" customWidth="1"/>
    <col min="14856" max="14856" width="3.140625" customWidth="1"/>
    <col min="15105" max="15105" width="21.5703125" customWidth="1"/>
    <col min="15106" max="15106" width="16.140625" customWidth="1"/>
    <col min="15107" max="15107" width="13" customWidth="1"/>
    <col min="15108" max="15108" width="13.5703125" customWidth="1"/>
    <col min="15109" max="15109" width="3.28515625" customWidth="1"/>
    <col min="15110" max="15110" width="14.28515625" customWidth="1"/>
    <col min="15111" max="15111" width="11" customWidth="1"/>
    <col min="15112" max="15112" width="3.140625" customWidth="1"/>
    <col min="15361" max="15361" width="21.5703125" customWidth="1"/>
    <col min="15362" max="15362" width="16.140625" customWidth="1"/>
    <col min="15363" max="15363" width="13" customWidth="1"/>
    <col min="15364" max="15364" width="13.5703125" customWidth="1"/>
    <col min="15365" max="15365" width="3.28515625" customWidth="1"/>
    <col min="15366" max="15366" width="14.28515625" customWidth="1"/>
    <col min="15367" max="15367" width="11" customWidth="1"/>
    <col min="15368" max="15368" width="3.140625" customWidth="1"/>
    <col min="15617" max="15617" width="21.5703125" customWidth="1"/>
    <col min="15618" max="15618" width="16.140625" customWidth="1"/>
    <col min="15619" max="15619" width="13" customWidth="1"/>
    <col min="15620" max="15620" width="13.5703125" customWidth="1"/>
    <col min="15621" max="15621" width="3.28515625" customWidth="1"/>
    <col min="15622" max="15622" width="14.28515625" customWidth="1"/>
    <col min="15623" max="15623" width="11" customWidth="1"/>
    <col min="15624" max="15624" width="3.140625" customWidth="1"/>
    <col min="15873" max="15873" width="21.5703125" customWidth="1"/>
    <col min="15874" max="15874" width="16.140625" customWidth="1"/>
    <col min="15875" max="15875" width="13" customWidth="1"/>
    <col min="15876" max="15876" width="13.5703125" customWidth="1"/>
    <col min="15877" max="15877" width="3.28515625" customWidth="1"/>
    <col min="15878" max="15878" width="14.28515625" customWidth="1"/>
    <col min="15879" max="15879" width="11" customWidth="1"/>
    <col min="15880" max="15880" width="3.140625" customWidth="1"/>
    <col min="16129" max="16129" width="21.5703125" customWidth="1"/>
    <col min="16130" max="16130" width="16.140625" customWidth="1"/>
    <col min="16131" max="16131" width="13" customWidth="1"/>
    <col min="16132" max="16132" width="13.5703125" customWidth="1"/>
    <col min="16133" max="16133" width="3.28515625" customWidth="1"/>
    <col min="16134" max="16134" width="14.28515625" customWidth="1"/>
    <col min="16135" max="16135" width="11" customWidth="1"/>
    <col min="16136" max="16136" width="3.140625" customWidth="1"/>
  </cols>
  <sheetData>
    <row r="1" spans="1:8" ht="20.25" x14ac:dyDescent="0.3">
      <c r="A1" s="1" t="s">
        <v>31</v>
      </c>
      <c r="B1" s="1"/>
      <c r="C1" s="1"/>
      <c r="D1" s="1"/>
      <c r="E1" s="1"/>
      <c r="F1" s="1"/>
      <c r="G1" s="1"/>
      <c r="H1" s="1"/>
    </row>
    <row r="2" spans="1:8" ht="20.25" x14ac:dyDescent="0.3">
      <c r="A2" s="1" t="s">
        <v>1</v>
      </c>
      <c r="B2" s="1"/>
      <c r="C2" s="1"/>
      <c r="D2" s="1"/>
      <c r="E2" s="1"/>
      <c r="F2" s="1"/>
      <c r="G2" s="1"/>
      <c r="H2" s="1"/>
    </row>
    <row r="4" spans="1:8" ht="18" x14ac:dyDescent="0.25">
      <c r="A4" s="3" t="s">
        <v>115</v>
      </c>
      <c r="B4" s="3"/>
      <c r="C4" s="3"/>
      <c r="D4" s="3"/>
      <c r="E4" s="3"/>
      <c r="F4" s="3"/>
      <c r="G4" s="3"/>
      <c r="H4" s="3"/>
    </row>
    <row r="5" spans="1:8" ht="18" x14ac:dyDescent="0.25">
      <c r="A5" s="3" t="s">
        <v>116</v>
      </c>
      <c r="B5" s="3"/>
      <c r="C5" s="3"/>
      <c r="D5" s="3"/>
      <c r="E5" s="3"/>
      <c r="F5" s="3"/>
      <c r="G5" s="3"/>
      <c r="H5" s="3"/>
    </row>
    <row r="6" spans="1:8" ht="15" x14ac:dyDescent="0.2">
      <c r="A6" s="4" t="s">
        <v>4</v>
      </c>
      <c r="B6" s="4"/>
      <c r="C6" s="4"/>
      <c r="D6" s="4"/>
      <c r="E6" s="4"/>
      <c r="F6" s="4"/>
      <c r="G6" s="4"/>
      <c r="H6" s="4"/>
    </row>
    <row r="8" spans="1:8" ht="15.75" x14ac:dyDescent="0.25">
      <c r="A8" s="32"/>
      <c r="B8" s="33"/>
      <c r="C8" s="34"/>
      <c r="D8" s="7" t="s">
        <v>5</v>
      </c>
      <c r="E8" s="82"/>
      <c r="F8" s="34"/>
      <c r="G8" s="7" t="s">
        <v>5</v>
      </c>
      <c r="H8" s="35"/>
    </row>
    <row r="9" spans="1:8" ht="15.75" x14ac:dyDescent="0.25">
      <c r="A9" s="83" t="s">
        <v>117</v>
      </c>
      <c r="B9" s="84"/>
      <c r="C9" s="11" t="s">
        <v>7</v>
      </c>
      <c r="D9" s="12" t="s">
        <v>8</v>
      </c>
      <c r="E9" s="57"/>
      <c r="F9" s="11" t="s">
        <v>9</v>
      </c>
      <c r="G9" s="12" t="s">
        <v>8</v>
      </c>
      <c r="H9" s="38"/>
    </row>
    <row r="10" spans="1:8" ht="28.5" customHeight="1" x14ac:dyDescent="0.25">
      <c r="A10" s="15" t="s">
        <v>118</v>
      </c>
      <c r="C10" s="85">
        <v>145113</v>
      </c>
      <c r="D10" s="107">
        <f>(C10/C$15)*100</f>
        <v>88.939623312229173</v>
      </c>
      <c r="E10" s="5" t="s">
        <v>11</v>
      </c>
      <c r="F10" s="18">
        <v>371624929</v>
      </c>
      <c r="G10" s="107">
        <f>(F10/F$15)*100</f>
        <v>15.525073103755469</v>
      </c>
      <c r="H10" s="19" t="s">
        <v>11</v>
      </c>
    </row>
    <row r="11" spans="1:8" ht="28.5" customHeight="1" x14ac:dyDescent="0.25">
      <c r="A11" s="15" t="s">
        <v>119</v>
      </c>
      <c r="C11" s="85">
        <v>4945</v>
      </c>
      <c r="D11" s="107">
        <f>(C11/C$15)*100</f>
        <v>3.0307859204824741</v>
      </c>
      <c r="E11" s="5"/>
      <c r="F11" s="20">
        <v>2003297330</v>
      </c>
      <c r="G11" s="107">
        <f>(F11/F$15)*100</f>
        <v>83.690126979635821</v>
      </c>
      <c r="H11" s="19"/>
    </row>
    <row r="12" spans="1:8" ht="28.5" customHeight="1" x14ac:dyDescent="0.25">
      <c r="A12" s="15" t="s">
        <v>120</v>
      </c>
      <c r="C12" s="85">
        <v>7028</v>
      </c>
      <c r="D12" s="107">
        <f>(C12/C$15)*100</f>
        <v>4.3074546914359617</v>
      </c>
      <c r="E12" s="5"/>
      <c r="F12" s="20">
        <v>8852082</v>
      </c>
      <c r="G12" s="107">
        <f>(F12/F$15)*100</f>
        <v>0.36980624669137291</v>
      </c>
      <c r="H12" s="19"/>
    </row>
    <row r="13" spans="1:8" ht="28.5" customHeight="1" x14ac:dyDescent="0.25">
      <c r="A13" s="15" t="s">
        <v>112</v>
      </c>
      <c r="C13" s="85">
        <v>6073</v>
      </c>
      <c r="D13" s="107">
        <f>(C13/C$15)*100</f>
        <v>3.7221360758523891</v>
      </c>
      <c r="E13" s="5"/>
      <c r="F13" s="20">
        <v>9933737</v>
      </c>
      <c r="G13" s="107">
        <f>(F13/F$15)*100</f>
        <v>0.41499366991733899</v>
      </c>
      <c r="H13" s="19"/>
    </row>
    <row r="14" spans="1:8" ht="28.5" customHeight="1" x14ac:dyDescent="0.25">
      <c r="A14" s="15"/>
      <c r="C14" s="39"/>
      <c r="D14" s="108"/>
      <c r="E14" s="5"/>
      <c r="F14" s="39"/>
      <c r="G14" s="17"/>
      <c r="H14" s="19"/>
    </row>
    <row r="15" spans="1:8" ht="15.75" x14ac:dyDescent="0.25">
      <c r="A15" s="25" t="s">
        <v>18</v>
      </c>
      <c r="B15" s="36"/>
      <c r="C15" s="106">
        <f>SUM(C10:C13)</f>
        <v>163159</v>
      </c>
      <c r="D15" s="109">
        <f>SUM(D10:D13)</f>
        <v>100</v>
      </c>
      <c r="E15" s="41" t="s">
        <v>11</v>
      </c>
      <c r="F15" s="29">
        <f>SUM(F10:F13)</f>
        <v>2393708078</v>
      </c>
      <c r="G15" s="109">
        <f>SUM(G10:G13)</f>
        <v>100</v>
      </c>
      <c r="H15" s="30" t="s">
        <v>11</v>
      </c>
    </row>
  </sheetData>
  <mergeCells count="6">
    <mergeCell ref="A1:H1"/>
    <mergeCell ref="A2:H2"/>
    <mergeCell ref="A4:H4"/>
    <mergeCell ref="A5:H5"/>
    <mergeCell ref="A6:H6"/>
    <mergeCell ref="A9:B9"/>
  </mergeCells>
  <pageMargins left="0.7" right="0.7" top="0.75" bottom="0.75" header="0.3" footer="0.3"/>
  <pageSetup scale="96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0225-DAF0-49D6-BB3F-0B89E4F992C2}">
  <dimension ref="A1:U26"/>
  <sheetViews>
    <sheetView showGridLines="0" zoomScaleNormal="100" workbookViewId="0">
      <selection sqref="A1:J1"/>
    </sheetView>
  </sheetViews>
  <sheetFormatPr defaultRowHeight="12.75" x14ac:dyDescent="0.2"/>
  <cols>
    <col min="1" max="1" width="4.5703125" customWidth="1"/>
    <col min="2" max="2" width="25.28515625" customWidth="1"/>
    <col min="3" max="3" width="9.7109375" customWidth="1"/>
    <col min="4" max="4" width="14.7109375" customWidth="1"/>
    <col min="5" max="5" width="9.7109375" customWidth="1"/>
    <col min="6" max="8" width="14.7109375" customWidth="1"/>
    <col min="9" max="9" width="9.7109375" customWidth="1"/>
    <col min="10" max="10" width="14.7109375" customWidth="1"/>
    <col min="11" max="11" width="9.7109375" customWidth="1"/>
    <col min="12" max="12" width="14.7109375" customWidth="1"/>
    <col min="13" max="13" width="9.7109375" customWidth="1"/>
    <col min="14" max="14" width="14.7109375" customWidth="1"/>
    <col min="257" max="257" width="4.5703125" customWidth="1"/>
    <col min="258" max="258" width="25.28515625" customWidth="1"/>
    <col min="259" max="259" width="9.7109375" customWidth="1"/>
    <col min="260" max="260" width="14.7109375" customWidth="1"/>
    <col min="261" max="261" width="9.7109375" customWidth="1"/>
    <col min="262" max="264" width="14.7109375" customWidth="1"/>
    <col min="265" max="265" width="9.7109375" customWidth="1"/>
    <col min="266" max="266" width="14.7109375" customWidth="1"/>
    <col min="267" max="267" width="9.7109375" customWidth="1"/>
    <col min="268" max="268" width="14.7109375" customWidth="1"/>
    <col min="269" max="269" width="9.7109375" customWidth="1"/>
    <col min="270" max="270" width="14.7109375" customWidth="1"/>
    <col min="513" max="513" width="4.5703125" customWidth="1"/>
    <col min="514" max="514" width="25.28515625" customWidth="1"/>
    <col min="515" max="515" width="9.7109375" customWidth="1"/>
    <col min="516" max="516" width="14.7109375" customWidth="1"/>
    <col min="517" max="517" width="9.7109375" customWidth="1"/>
    <col min="518" max="520" width="14.7109375" customWidth="1"/>
    <col min="521" max="521" width="9.7109375" customWidth="1"/>
    <col min="522" max="522" width="14.7109375" customWidth="1"/>
    <col min="523" max="523" width="9.7109375" customWidth="1"/>
    <col min="524" max="524" width="14.7109375" customWidth="1"/>
    <col min="525" max="525" width="9.7109375" customWidth="1"/>
    <col min="526" max="526" width="14.7109375" customWidth="1"/>
    <col min="769" max="769" width="4.5703125" customWidth="1"/>
    <col min="770" max="770" width="25.28515625" customWidth="1"/>
    <col min="771" max="771" width="9.7109375" customWidth="1"/>
    <col min="772" max="772" width="14.7109375" customWidth="1"/>
    <col min="773" max="773" width="9.7109375" customWidth="1"/>
    <col min="774" max="776" width="14.7109375" customWidth="1"/>
    <col min="777" max="777" width="9.7109375" customWidth="1"/>
    <col min="778" max="778" width="14.7109375" customWidth="1"/>
    <col min="779" max="779" width="9.7109375" customWidth="1"/>
    <col min="780" max="780" width="14.7109375" customWidth="1"/>
    <col min="781" max="781" width="9.7109375" customWidth="1"/>
    <col min="782" max="782" width="14.7109375" customWidth="1"/>
    <col min="1025" max="1025" width="4.5703125" customWidth="1"/>
    <col min="1026" max="1026" width="25.28515625" customWidth="1"/>
    <col min="1027" max="1027" width="9.7109375" customWidth="1"/>
    <col min="1028" max="1028" width="14.7109375" customWidth="1"/>
    <col min="1029" max="1029" width="9.7109375" customWidth="1"/>
    <col min="1030" max="1032" width="14.7109375" customWidth="1"/>
    <col min="1033" max="1033" width="9.7109375" customWidth="1"/>
    <col min="1034" max="1034" width="14.7109375" customWidth="1"/>
    <col min="1035" max="1035" width="9.7109375" customWidth="1"/>
    <col min="1036" max="1036" width="14.7109375" customWidth="1"/>
    <col min="1037" max="1037" width="9.7109375" customWidth="1"/>
    <col min="1038" max="1038" width="14.7109375" customWidth="1"/>
    <col min="1281" max="1281" width="4.5703125" customWidth="1"/>
    <col min="1282" max="1282" width="25.28515625" customWidth="1"/>
    <col min="1283" max="1283" width="9.7109375" customWidth="1"/>
    <col min="1284" max="1284" width="14.7109375" customWidth="1"/>
    <col min="1285" max="1285" width="9.7109375" customWidth="1"/>
    <col min="1286" max="1288" width="14.7109375" customWidth="1"/>
    <col min="1289" max="1289" width="9.7109375" customWidth="1"/>
    <col min="1290" max="1290" width="14.7109375" customWidth="1"/>
    <col min="1291" max="1291" width="9.7109375" customWidth="1"/>
    <col min="1292" max="1292" width="14.7109375" customWidth="1"/>
    <col min="1293" max="1293" width="9.7109375" customWidth="1"/>
    <col min="1294" max="1294" width="14.7109375" customWidth="1"/>
    <col min="1537" max="1537" width="4.5703125" customWidth="1"/>
    <col min="1538" max="1538" width="25.28515625" customWidth="1"/>
    <col min="1539" max="1539" width="9.7109375" customWidth="1"/>
    <col min="1540" max="1540" width="14.7109375" customWidth="1"/>
    <col min="1541" max="1541" width="9.7109375" customWidth="1"/>
    <col min="1542" max="1544" width="14.7109375" customWidth="1"/>
    <col min="1545" max="1545" width="9.7109375" customWidth="1"/>
    <col min="1546" max="1546" width="14.7109375" customWidth="1"/>
    <col min="1547" max="1547" width="9.7109375" customWidth="1"/>
    <col min="1548" max="1548" width="14.7109375" customWidth="1"/>
    <col min="1549" max="1549" width="9.7109375" customWidth="1"/>
    <col min="1550" max="1550" width="14.7109375" customWidth="1"/>
    <col min="1793" max="1793" width="4.5703125" customWidth="1"/>
    <col min="1794" max="1794" width="25.28515625" customWidth="1"/>
    <col min="1795" max="1795" width="9.7109375" customWidth="1"/>
    <col min="1796" max="1796" width="14.7109375" customWidth="1"/>
    <col min="1797" max="1797" width="9.7109375" customWidth="1"/>
    <col min="1798" max="1800" width="14.7109375" customWidth="1"/>
    <col min="1801" max="1801" width="9.7109375" customWidth="1"/>
    <col min="1802" max="1802" width="14.7109375" customWidth="1"/>
    <col min="1803" max="1803" width="9.7109375" customWidth="1"/>
    <col min="1804" max="1804" width="14.7109375" customWidth="1"/>
    <col min="1805" max="1805" width="9.7109375" customWidth="1"/>
    <col min="1806" max="1806" width="14.7109375" customWidth="1"/>
    <col min="2049" max="2049" width="4.5703125" customWidth="1"/>
    <col min="2050" max="2050" width="25.28515625" customWidth="1"/>
    <col min="2051" max="2051" width="9.7109375" customWidth="1"/>
    <col min="2052" max="2052" width="14.7109375" customWidth="1"/>
    <col min="2053" max="2053" width="9.7109375" customWidth="1"/>
    <col min="2054" max="2056" width="14.7109375" customWidth="1"/>
    <col min="2057" max="2057" width="9.7109375" customWidth="1"/>
    <col min="2058" max="2058" width="14.7109375" customWidth="1"/>
    <col min="2059" max="2059" width="9.7109375" customWidth="1"/>
    <col min="2060" max="2060" width="14.7109375" customWidth="1"/>
    <col min="2061" max="2061" width="9.7109375" customWidth="1"/>
    <col min="2062" max="2062" width="14.7109375" customWidth="1"/>
    <col min="2305" max="2305" width="4.5703125" customWidth="1"/>
    <col min="2306" max="2306" width="25.28515625" customWidth="1"/>
    <col min="2307" max="2307" width="9.7109375" customWidth="1"/>
    <col min="2308" max="2308" width="14.7109375" customWidth="1"/>
    <col min="2309" max="2309" width="9.7109375" customWidth="1"/>
    <col min="2310" max="2312" width="14.7109375" customWidth="1"/>
    <col min="2313" max="2313" width="9.7109375" customWidth="1"/>
    <col min="2314" max="2314" width="14.7109375" customWidth="1"/>
    <col min="2315" max="2315" width="9.7109375" customWidth="1"/>
    <col min="2316" max="2316" width="14.7109375" customWidth="1"/>
    <col min="2317" max="2317" width="9.7109375" customWidth="1"/>
    <col min="2318" max="2318" width="14.7109375" customWidth="1"/>
    <col min="2561" max="2561" width="4.5703125" customWidth="1"/>
    <col min="2562" max="2562" width="25.28515625" customWidth="1"/>
    <col min="2563" max="2563" width="9.7109375" customWidth="1"/>
    <col min="2564" max="2564" width="14.7109375" customWidth="1"/>
    <col min="2565" max="2565" width="9.7109375" customWidth="1"/>
    <col min="2566" max="2568" width="14.7109375" customWidth="1"/>
    <col min="2569" max="2569" width="9.7109375" customWidth="1"/>
    <col min="2570" max="2570" width="14.7109375" customWidth="1"/>
    <col min="2571" max="2571" width="9.7109375" customWidth="1"/>
    <col min="2572" max="2572" width="14.7109375" customWidth="1"/>
    <col min="2573" max="2573" width="9.7109375" customWidth="1"/>
    <col min="2574" max="2574" width="14.7109375" customWidth="1"/>
    <col min="2817" max="2817" width="4.5703125" customWidth="1"/>
    <col min="2818" max="2818" width="25.28515625" customWidth="1"/>
    <col min="2819" max="2819" width="9.7109375" customWidth="1"/>
    <col min="2820" max="2820" width="14.7109375" customWidth="1"/>
    <col min="2821" max="2821" width="9.7109375" customWidth="1"/>
    <col min="2822" max="2824" width="14.7109375" customWidth="1"/>
    <col min="2825" max="2825" width="9.7109375" customWidth="1"/>
    <col min="2826" max="2826" width="14.7109375" customWidth="1"/>
    <col min="2827" max="2827" width="9.7109375" customWidth="1"/>
    <col min="2828" max="2828" width="14.7109375" customWidth="1"/>
    <col min="2829" max="2829" width="9.7109375" customWidth="1"/>
    <col min="2830" max="2830" width="14.7109375" customWidth="1"/>
    <col min="3073" max="3073" width="4.5703125" customWidth="1"/>
    <col min="3074" max="3074" width="25.28515625" customWidth="1"/>
    <col min="3075" max="3075" width="9.7109375" customWidth="1"/>
    <col min="3076" max="3076" width="14.7109375" customWidth="1"/>
    <col min="3077" max="3077" width="9.7109375" customWidth="1"/>
    <col min="3078" max="3080" width="14.7109375" customWidth="1"/>
    <col min="3081" max="3081" width="9.7109375" customWidth="1"/>
    <col min="3082" max="3082" width="14.7109375" customWidth="1"/>
    <col min="3083" max="3083" width="9.7109375" customWidth="1"/>
    <col min="3084" max="3084" width="14.7109375" customWidth="1"/>
    <col min="3085" max="3085" width="9.7109375" customWidth="1"/>
    <col min="3086" max="3086" width="14.7109375" customWidth="1"/>
    <col min="3329" max="3329" width="4.5703125" customWidth="1"/>
    <col min="3330" max="3330" width="25.28515625" customWidth="1"/>
    <col min="3331" max="3331" width="9.7109375" customWidth="1"/>
    <col min="3332" max="3332" width="14.7109375" customWidth="1"/>
    <col min="3333" max="3333" width="9.7109375" customWidth="1"/>
    <col min="3334" max="3336" width="14.7109375" customWidth="1"/>
    <col min="3337" max="3337" width="9.7109375" customWidth="1"/>
    <col min="3338" max="3338" width="14.7109375" customWidth="1"/>
    <col min="3339" max="3339" width="9.7109375" customWidth="1"/>
    <col min="3340" max="3340" width="14.7109375" customWidth="1"/>
    <col min="3341" max="3341" width="9.7109375" customWidth="1"/>
    <col min="3342" max="3342" width="14.7109375" customWidth="1"/>
    <col min="3585" max="3585" width="4.5703125" customWidth="1"/>
    <col min="3586" max="3586" width="25.28515625" customWidth="1"/>
    <col min="3587" max="3587" width="9.7109375" customWidth="1"/>
    <col min="3588" max="3588" width="14.7109375" customWidth="1"/>
    <col min="3589" max="3589" width="9.7109375" customWidth="1"/>
    <col min="3590" max="3592" width="14.7109375" customWidth="1"/>
    <col min="3593" max="3593" width="9.7109375" customWidth="1"/>
    <col min="3594" max="3594" width="14.7109375" customWidth="1"/>
    <col min="3595" max="3595" width="9.7109375" customWidth="1"/>
    <col min="3596" max="3596" width="14.7109375" customWidth="1"/>
    <col min="3597" max="3597" width="9.7109375" customWidth="1"/>
    <col min="3598" max="3598" width="14.7109375" customWidth="1"/>
    <col min="3841" max="3841" width="4.5703125" customWidth="1"/>
    <col min="3842" max="3842" width="25.28515625" customWidth="1"/>
    <col min="3843" max="3843" width="9.7109375" customWidth="1"/>
    <col min="3844" max="3844" width="14.7109375" customWidth="1"/>
    <col min="3845" max="3845" width="9.7109375" customWidth="1"/>
    <col min="3846" max="3848" width="14.7109375" customWidth="1"/>
    <col min="3849" max="3849" width="9.7109375" customWidth="1"/>
    <col min="3850" max="3850" width="14.7109375" customWidth="1"/>
    <col min="3851" max="3851" width="9.7109375" customWidth="1"/>
    <col min="3852" max="3852" width="14.7109375" customWidth="1"/>
    <col min="3853" max="3853" width="9.7109375" customWidth="1"/>
    <col min="3854" max="3854" width="14.7109375" customWidth="1"/>
    <col min="4097" max="4097" width="4.5703125" customWidth="1"/>
    <col min="4098" max="4098" width="25.28515625" customWidth="1"/>
    <col min="4099" max="4099" width="9.7109375" customWidth="1"/>
    <col min="4100" max="4100" width="14.7109375" customWidth="1"/>
    <col min="4101" max="4101" width="9.7109375" customWidth="1"/>
    <col min="4102" max="4104" width="14.7109375" customWidth="1"/>
    <col min="4105" max="4105" width="9.7109375" customWidth="1"/>
    <col min="4106" max="4106" width="14.7109375" customWidth="1"/>
    <col min="4107" max="4107" width="9.7109375" customWidth="1"/>
    <col min="4108" max="4108" width="14.7109375" customWidth="1"/>
    <col min="4109" max="4109" width="9.7109375" customWidth="1"/>
    <col min="4110" max="4110" width="14.7109375" customWidth="1"/>
    <col min="4353" max="4353" width="4.5703125" customWidth="1"/>
    <col min="4354" max="4354" width="25.28515625" customWidth="1"/>
    <col min="4355" max="4355" width="9.7109375" customWidth="1"/>
    <col min="4356" max="4356" width="14.7109375" customWidth="1"/>
    <col min="4357" max="4357" width="9.7109375" customWidth="1"/>
    <col min="4358" max="4360" width="14.7109375" customWidth="1"/>
    <col min="4361" max="4361" width="9.7109375" customWidth="1"/>
    <col min="4362" max="4362" width="14.7109375" customWidth="1"/>
    <col min="4363" max="4363" width="9.7109375" customWidth="1"/>
    <col min="4364" max="4364" width="14.7109375" customWidth="1"/>
    <col min="4365" max="4365" width="9.7109375" customWidth="1"/>
    <col min="4366" max="4366" width="14.7109375" customWidth="1"/>
    <col min="4609" max="4609" width="4.5703125" customWidth="1"/>
    <col min="4610" max="4610" width="25.28515625" customWidth="1"/>
    <col min="4611" max="4611" width="9.7109375" customWidth="1"/>
    <col min="4612" max="4612" width="14.7109375" customWidth="1"/>
    <col min="4613" max="4613" width="9.7109375" customWidth="1"/>
    <col min="4614" max="4616" width="14.7109375" customWidth="1"/>
    <col min="4617" max="4617" width="9.7109375" customWidth="1"/>
    <col min="4618" max="4618" width="14.7109375" customWidth="1"/>
    <col min="4619" max="4619" width="9.7109375" customWidth="1"/>
    <col min="4620" max="4620" width="14.7109375" customWidth="1"/>
    <col min="4621" max="4621" width="9.7109375" customWidth="1"/>
    <col min="4622" max="4622" width="14.7109375" customWidth="1"/>
    <col min="4865" max="4865" width="4.5703125" customWidth="1"/>
    <col min="4866" max="4866" width="25.28515625" customWidth="1"/>
    <col min="4867" max="4867" width="9.7109375" customWidth="1"/>
    <col min="4868" max="4868" width="14.7109375" customWidth="1"/>
    <col min="4869" max="4869" width="9.7109375" customWidth="1"/>
    <col min="4870" max="4872" width="14.7109375" customWidth="1"/>
    <col min="4873" max="4873" width="9.7109375" customWidth="1"/>
    <col min="4874" max="4874" width="14.7109375" customWidth="1"/>
    <col min="4875" max="4875" width="9.7109375" customWidth="1"/>
    <col min="4876" max="4876" width="14.7109375" customWidth="1"/>
    <col min="4877" max="4877" width="9.7109375" customWidth="1"/>
    <col min="4878" max="4878" width="14.7109375" customWidth="1"/>
    <col min="5121" max="5121" width="4.5703125" customWidth="1"/>
    <col min="5122" max="5122" width="25.28515625" customWidth="1"/>
    <col min="5123" max="5123" width="9.7109375" customWidth="1"/>
    <col min="5124" max="5124" width="14.7109375" customWidth="1"/>
    <col min="5125" max="5125" width="9.7109375" customWidth="1"/>
    <col min="5126" max="5128" width="14.7109375" customWidth="1"/>
    <col min="5129" max="5129" width="9.7109375" customWidth="1"/>
    <col min="5130" max="5130" width="14.7109375" customWidth="1"/>
    <col min="5131" max="5131" width="9.7109375" customWidth="1"/>
    <col min="5132" max="5132" width="14.7109375" customWidth="1"/>
    <col min="5133" max="5133" width="9.7109375" customWidth="1"/>
    <col min="5134" max="5134" width="14.7109375" customWidth="1"/>
    <col min="5377" max="5377" width="4.5703125" customWidth="1"/>
    <col min="5378" max="5378" width="25.28515625" customWidth="1"/>
    <col min="5379" max="5379" width="9.7109375" customWidth="1"/>
    <col min="5380" max="5380" width="14.7109375" customWidth="1"/>
    <col min="5381" max="5381" width="9.7109375" customWidth="1"/>
    <col min="5382" max="5384" width="14.7109375" customWidth="1"/>
    <col min="5385" max="5385" width="9.7109375" customWidth="1"/>
    <col min="5386" max="5386" width="14.7109375" customWidth="1"/>
    <col min="5387" max="5387" width="9.7109375" customWidth="1"/>
    <col min="5388" max="5388" width="14.7109375" customWidth="1"/>
    <col min="5389" max="5389" width="9.7109375" customWidth="1"/>
    <col min="5390" max="5390" width="14.7109375" customWidth="1"/>
    <col min="5633" max="5633" width="4.5703125" customWidth="1"/>
    <col min="5634" max="5634" width="25.28515625" customWidth="1"/>
    <col min="5635" max="5635" width="9.7109375" customWidth="1"/>
    <col min="5636" max="5636" width="14.7109375" customWidth="1"/>
    <col min="5637" max="5637" width="9.7109375" customWidth="1"/>
    <col min="5638" max="5640" width="14.7109375" customWidth="1"/>
    <col min="5641" max="5641" width="9.7109375" customWidth="1"/>
    <col min="5642" max="5642" width="14.7109375" customWidth="1"/>
    <col min="5643" max="5643" width="9.7109375" customWidth="1"/>
    <col min="5644" max="5644" width="14.7109375" customWidth="1"/>
    <col min="5645" max="5645" width="9.7109375" customWidth="1"/>
    <col min="5646" max="5646" width="14.7109375" customWidth="1"/>
    <col min="5889" max="5889" width="4.5703125" customWidth="1"/>
    <col min="5890" max="5890" width="25.28515625" customWidth="1"/>
    <col min="5891" max="5891" width="9.7109375" customWidth="1"/>
    <col min="5892" max="5892" width="14.7109375" customWidth="1"/>
    <col min="5893" max="5893" width="9.7109375" customWidth="1"/>
    <col min="5894" max="5896" width="14.7109375" customWidth="1"/>
    <col min="5897" max="5897" width="9.7109375" customWidth="1"/>
    <col min="5898" max="5898" width="14.7109375" customWidth="1"/>
    <col min="5899" max="5899" width="9.7109375" customWidth="1"/>
    <col min="5900" max="5900" width="14.7109375" customWidth="1"/>
    <col min="5901" max="5901" width="9.7109375" customWidth="1"/>
    <col min="5902" max="5902" width="14.7109375" customWidth="1"/>
    <col min="6145" max="6145" width="4.5703125" customWidth="1"/>
    <col min="6146" max="6146" width="25.28515625" customWidth="1"/>
    <col min="6147" max="6147" width="9.7109375" customWidth="1"/>
    <col min="6148" max="6148" width="14.7109375" customWidth="1"/>
    <col min="6149" max="6149" width="9.7109375" customWidth="1"/>
    <col min="6150" max="6152" width="14.7109375" customWidth="1"/>
    <col min="6153" max="6153" width="9.7109375" customWidth="1"/>
    <col min="6154" max="6154" width="14.7109375" customWidth="1"/>
    <col min="6155" max="6155" width="9.7109375" customWidth="1"/>
    <col min="6156" max="6156" width="14.7109375" customWidth="1"/>
    <col min="6157" max="6157" width="9.7109375" customWidth="1"/>
    <col min="6158" max="6158" width="14.7109375" customWidth="1"/>
    <col min="6401" max="6401" width="4.5703125" customWidth="1"/>
    <col min="6402" max="6402" width="25.28515625" customWidth="1"/>
    <col min="6403" max="6403" width="9.7109375" customWidth="1"/>
    <col min="6404" max="6404" width="14.7109375" customWidth="1"/>
    <col min="6405" max="6405" width="9.7109375" customWidth="1"/>
    <col min="6406" max="6408" width="14.7109375" customWidth="1"/>
    <col min="6409" max="6409" width="9.7109375" customWidth="1"/>
    <col min="6410" max="6410" width="14.7109375" customWidth="1"/>
    <col min="6411" max="6411" width="9.7109375" customWidth="1"/>
    <col min="6412" max="6412" width="14.7109375" customWidth="1"/>
    <col min="6413" max="6413" width="9.7109375" customWidth="1"/>
    <col min="6414" max="6414" width="14.7109375" customWidth="1"/>
    <col min="6657" max="6657" width="4.5703125" customWidth="1"/>
    <col min="6658" max="6658" width="25.28515625" customWidth="1"/>
    <col min="6659" max="6659" width="9.7109375" customWidth="1"/>
    <col min="6660" max="6660" width="14.7109375" customWidth="1"/>
    <col min="6661" max="6661" width="9.7109375" customWidth="1"/>
    <col min="6662" max="6664" width="14.7109375" customWidth="1"/>
    <col min="6665" max="6665" width="9.7109375" customWidth="1"/>
    <col min="6666" max="6666" width="14.7109375" customWidth="1"/>
    <col min="6667" max="6667" width="9.7109375" customWidth="1"/>
    <col min="6668" max="6668" width="14.7109375" customWidth="1"/>
    <col min="6669" max="6669" width="9.7109375" customWidth="1"/>
    <col min="6670" max="6670" width="14.7109375" customWidth="1"/>
    <col min="6913" max="6913" width="4.5703125" customWidth="1"/>
    <col min="6914" max="6914" width="25.28515625" customWidth="1"/>
    <col min="6915" max="6915" width="9.7109375" customWidth="1"/>
    <col min="6916" max="6916" width="14.7109375" customWidth="1"/>
    <col min="6917" max="6917" width="9.7109375" customWidth="1"/>
    <col min="6918" max="6920" width="14.7109375" customWidth="1"/>
    <col min="6921" max="6921" width="9.7109375" customWidth="1"/>
    <col min="6922" max="6922" width="14.7109375" customWidth="1"/>
    <col min="6923" max="6923" width="9.7109375" customWidth="1"/>
    <col min="6924" max="6924" width="14.7109375" customWidth="1"/>
    <col min="6925" max="6925" width="9.7109375" customWidth="1"/>
    <col min="6926" max="6926" width="14.7109375" customWidth="1"/>
    <col min="7169" max="7169" width="4.5703125" customWidth="1"/>
    <col min="7170" max="7170" width="25.28515625" customWidth="1"/>
    <col min="7171" max="7171" width="9.7109375" customWidth="1"/>
    <col min="7172" max="7172" width="14.7109375" customWidth="1"/>
    <col min="7173" max="7173" width="9.7109375" customWidth="1"/>
    <col min="7174" max="7176" width="14.7109375" customWidth="1"/>
    <col min="7177" max="7177" width="9.7109375" customWidth="1"/>
    <col min="7178" max="7178" width="14.7109375" customWidth="1"/>
    <col min="7179" max="7179" width="9.7109375" customWidth="1"/>
    <col min="7180" max="7180" width="14.7109375" customWidth="1"/>
    <col min="7181" max="7181" width="9.7109375" customWidth="1"/>
    <col min="7182" max="7182" width="14.7109375" customWidth="1"/>
    <col min="7425" max="7425" width="4.5703125" customWidth="1"/>
    <col min="7426" max="7426" width="25.28515625" customWidth="1"/>
    <col min="7427" max="7427" width="9.7109375" customWidth="1"/>
    <col min="7428" max="7428" width="14.7109375" customWidth="1"/>
    <col min="7429" max="7429" width="9.7109375" customWidth="1"/>
    <col min="7430" max="7432" width="14.7109375" customWidth="1"/>
    <col min="7433" max="7433" width="9.7109375" customWidth="1"/>
    <col min="7434" max="7434" width="14.7109375" customWidth="1"/>
    <col min="7435" max="7435" width="9.7109375" customWidth="1"/>
    <col min="7436" max="7436" width="14.7109375" customWidth="1"/>
    <col min="7437" max="7437" width="9.7109375" customWidth="1"/>
    <col min="7438" max="7438" width="14.7109375" customWidth="1"/>
    <col min="7681" max="7681" width="4.5703125" customWidth="1"/>
    <col min="7682" max="7682" width="25.28515625" customWidth="1"/>
    <col min="7683" max="7683" width="9.7109375" customWidth="1"/>
    <col min="7684" max="7684" width="14.7109375" customWidth="1"/>
    <col min="7685" max="7685" width="9.7109375" customWidth="1"/>
    <col min="7686" max="7688" width="14.7109375" customWidth="1"/>
    <col min="7689" max="7689" width="9.7109375" customWidth="1"/>
    <col min="7690" max="7690" width="14.7109375" customWidth="1"/>
    <col min="7691" max="7691" width="9.7109375" customWidth="1"/>
    <col min="7692" max="7692" width="14.7109375" customWidth="1"/>
    <col min="7693" max="7693" width="9.7109375" customWidth="1"/>
    <col min="7694" max="7694" width="14.7109375" customWidth="1"/>
    <col min="7937" max="7937" width="4.5703125" customWidth="1"/>
    <col min="7938" max="7938" width="25.28515625" customWidth="1"/>
    <col min="7939" max="7939" width="9.7109375" customWidth="1"/>
    <col min="7940" max="7940" width="14.7109375" customWidth="1"/>
    <col min="7941" max="7941" width="9.7109375" customWidth="1"/>
    <col min="7942" max="7944" width="14.7109375" customWidth="1"/>
    <col min="7945" max="7945" width="9.7109375" customWidth="1"/>
    <col min="7946" max="7946" width="14.7109375" customWidth="1"/>
    <col min="7947" max="7947" width="9.7109375" customWidth="1"/>
    <col min="7948" max="7948" width="14.7109375" customWidth="1"/>
    <col min="7949" max="7949" width="9.7109375" customWidth="1"/>
    <col min="7950" max="7950" width="14.7109375" customWidth="1"/>
    <col min="8193" max="8193" width="4.5703125" customWidth="1"/>
    <col min="8194" max="8194" width="25.28515625" customWidth="1"/>
    <col min="8195" max="8195" width="9.7109375" customWidth="1"/>
    <col min="8196" max="8196" width="14.7109375" customWidth="1"/>
    <col min="8197" max="8197" width="9.7109375" customWidth="1"/>
    <col min="8198" max="8200" width="14.7109375" customWidth="1"/>
    <col min="8201" max="8201" width="9.7109375" customWidth="1"/>
    <col min="8202" max="8202" width="14.7109375" customWidth="1"/>
    <col min="8203" max="8203" width="9.7109375" customWidth="1"/>
    <col min="8204" max="8204" width="14.7109375" customWidth="1"/>
    <col min="8205" max="8205" width="9.7109375" customWidth="1"/>
    <col min="8206" max="8206" width="14.7109375" customWidth="1"/>
    <col min="8449" max="8449" width="4.5703125" customWidth="1"/>
    <col min="8450" max="8450" width="25.28515625" customWidth="1"/>
    <col min="8451" max="8451" width="9.7109375" customWidth="1"/>
    <col min="8452" max="8452" width="14.7109375" customWidth="1"/>
    <col min="8453" max="8453" width="9.7109375" customWidth="1"/>
    <col min="8454" max="8456" width="14.7109375" customWidth="1"/>
    <col min="8457" max="8457" width="9.7109375" customWidth="1"/>
    <col min="8458" max="8458" width="14.7109375" customWidth="1"/>
    <col min="8459" max="8459" width="9.7109375" customWidth="1"/>
    <col min="8460" max="8460" width="14.7109375" customWidth="1"/>
    <col min="8461" max="8461" width="9.7109375" customWidth="1"/>
    <col min="8462" max="8462" width="14.7109375" customWidth="1"/>
    <col min="8705" max="8705" width="4.5703125" customWidth="1"/>
    <col min="8706" max="8706" width="25.28515625" customWidth="1"/>
    <col min="8707" max="8707" width="9.7109375" customWidth="1"/>
    <col min="8708" max="8708" width="14.7109375" customWidth="1"/>
    <col min="8709" max="8709" width="9.7109375" customWidth="1"/>
    <col min="8710" max="8712" width="14.7109375" customWidth="1"/>
    <col min="8713" max="8713" width="9.7109375" customWidth="1"/>
    <col min="8714" max="8714" width="14.7109375" customWidth="1"/>
    <col min="8715" max="8715" width="9.7109375" customWidth="1"/>
    <col min="8716" max="8716" width="14.7109375" customWidth="1"/>
    <col min="8717" max="8717" width="9.7109375" customWidth="1"/>
    <col min="8718" max="8718" width="14.7109375" customWidth="1"/>
    <col min="8961" max="8961" width="4.5703125" customWidth="1"/>
    <col min="8962" max="8962" width="25.28515625" customWidth="1"/>
    <col min="8963" max="8963" width="9.7109375" customWidth="1"/>
    <col min="8964" max="8964" width="14.7109375" customWidth="1"/>
    <col min="8965" max="8965" width="9.7109375" customWidth="1"/>
    <col min="8966" max="8968" width="14.7109375" customWidth="1"/>
    <col min="8969" max="8969" width="9.7109375" customWidth="1"/>
    <col min="8970" max="8970" width="14.7109375" customWidth="1"/>
    <col min="8971" max="8971" width="9.7109375" customWidth="1"/>
    <col min="8972" max="8972" width="14.7109375" customWidth="1"/>
    <col min="8973" max="8973" width="9.7109375" customWidth="1"/>
    <col min="8974" max="8974" width="14.7109375" customWidth="1"/>
    <col min="9217" max="9217" width="4.5703125" customWidth="1"/>
    <col min="9218" max="9218" width="25.28515625" customWidth="1"/>
    <col min="9219" max="9219" width="9.7109375" customWidth="1"/>
    <col min="9220" max="9220" width="14.7109375" customWidth="1"/>
    <col min="9221" max="9221" width="9.7109375" customWidth="1"/>
    <col min="9222" max="9224" width="14.7109375" customWidth="1"/>
    <col min="9225" max="9225" width="9.7109375" customWidth="1"/>
    <col min="9226" max="9226" width="14.7109375" customWidth="1"/>
    <col min="9227" max="9227" width="9.7109375" customWidth="1"/>
    <col min="9228" max="9228" width="14.7109375" customWidth="1"/>
    <col min="9229" max="9229" width="9.7109375" customWidth="1"/>
    <col min="9230" max="9230" width="14.7109375" customWidth="1"/>
    <col min="9473" max="9473" width="4.5703125" customWidth="1"/>
    <col min="9474" max="9474" width="25.28515625" customWidth="1"/>
    <col min="9475" max="9475" width="9.7109375" customWidth="1"/>
    <col min="9476" max="9476" width="14.7109375" customWidth="1"/>
    <col min="9477" max="9477" width="9.7109375" customWidth="1"/>
    <col min="9478" max="9480" width="14.7109375" customWidth="1"/>
    <col min="9481" max="9481" width="9.7109375" customWidth="1"/>
    <col min="9482" max="9482" width="14.7109375" customWidth="1"/>
    <col min="9483" max="9483" width="9.7109375" customWidth="1"/>
    <col min="9484" max="9484" width="14.7109375" customWidth="1"/>
    <col min="9485" max="9485" width="9.7109375" customWidth="1"/>
    <col min="9486" max="9486" width="14.7109375" customWidth="1"/>
    <col min="9729" max="9729" width="4.5703125" customWidth="1"/>
    <col min="9730" max="9730" width="25.28515625" customWidth="1"/>
    <col min="9731" max="9731" width="9.7109375" customWidth="1"/>
    <col min="9732" max="9732" width="14.7109375" customWidth="1"/>
    <col min="9733" max="9733" width="9.7109375" customWidth="1"/>
    <col min="9734" max="9736" width="14.7109375" customWidth="1"/>
    <col min="9737" max="9737" width="9.7109375" customWidth="1"/>
    <col min="9738" max="9738" width="14.7109375" customWidth="1"/>
    <col min="9739" max="9739" width="9.7109375" customWidth="1"/>
    <col min="9740" max="9740" width="14.7109375" customWidth="1"/>
    <col min="9741" max="9741" width="9.7109375" customWidth="1"/>
    <col min="9742" max="9742" width="14.7109375" customWidth="1"/>
    <col min="9985" max="9985" width="4.5703125" customWidth="1"/>
    <col min="9986" max="9986" width="25.28515625" customWidth="1"/>
    <col min="9987" max="9987" width="9.7109375" customWidth="1"/>
    <col min="9988" max="9988" width="14.7109375" customWidth="1"/>
    <col min="9989" max="9989" width="9.7109375" customWidth="1"/>
    <col min="9990" max="9992" width="14.7109375" customWidth="1"/>
    <col min="9993" max="9993" width="9.7109375" customWidth="1"/>
    <col min="9994" max="9994" width="14.7109375" customWidth="1"/>
    <col min="9995" max="9995" width="9.7109375" customWidth="1"/>
    <col min="9996" max="9996" width="14.7109375" customWidth="1"/>
    <col min="9997" max="9997" width="9.7109375" customWidth="1"/>
    <col min="9998" max="9998" width="14.7109375" customWidth="1"/>
    <col min="10241" max="10241" width="4.5703125" customWidth="1"/>
    <col min="10242" max="10242" width="25.28515625" customWidth="1"/>
    <col min="10243" max="10243" width="9.7109375" customWidth="1"/>
    <col min="10244" max="10244" width="14.7109375" customWidth="1"/>
    <col min="10245" max="10245" width="9.7109375" customWidth="1"/>
    <col min="10246" max="10248" width="14.7109375" customWidth="1"/>
    <col min="10249" max="10249" width="9.7109375" customWidth="1"/>
    <col min="10250" max="10250" width="14.7109375" customWidth="1"/>
    <col min="10251" max="10251" width="9.7109375" customWidth="1"/>
    <col min="10252" max="10252" width="14.7109375" customWidth="1"/>
    <col min="10253" max="10253" width="9.7109375" customWidth="1"/>
    <col min="10254" max="10254" width="14.7109375" customWidth="1"/>
    <col min="10497" max="10497" width="4.5703125" customWidth="1"/>
    <col min="10498" max="10498" width="25.28515625" customWidth="1"/>
    <col min="10499" max="10499" width="9.7109375" customWidth="1"/>
    <col min="10500" max="10500" width="14.7109375" customWidth="1"/>
    <col min="10501" max="10501" width="9.7109375" customWidth="1"/>
    <col min="10502" max="10504" width="14.7109375" customWidth="1"/>
    <col min="10505" max="10505" width="9.7109375" customWidth="1"/>
    <col min="10506" max="10506" width="14.7109375" customWidth="1"/>
    <col min="10507" max="10507" width="9.7109375" customWidth="1"/>
    <col min="10508" max="10508" width="14.7109375" customWidth="1"/>
    <col min="10509" max="10509" width="9.7109375" customWidth="1"/>
    <col min="10510" max="10510" width="14.7109375" customWidth="1"/>
    <col min="10753" max="10753" width="4.5703125" customWidth="1"/>
    <col min="10754" max="10754" width="25.28515625" customWidth="1"/>
    <col min="10755" max="10755" width="9.7109375" customWidth="1"/>
    <col min="10756" max="10756" width="14.7109375" customWidth="1"/>
    <col min="10757" max="10757" width="9.7109375" customWidth="1"/>
    <col min="10758" max="10760" width="14.7109375" customWidth="1"/>
    <col min="10761" max="10761" width="9.7109375" customWidth="1"/>
    <col min="10762" max="10762" width="14.7109375" customWidth="1"/>
    <col min="10763" max="10763" width="9.7109375" customWidth="1"/>
    <col min="10764" max="10764" width="14.7109375" customWidth="1"/>
    <col min="10765" max="10765" width="9.7109375" customWidth="1"/>
    <col min="10766" max="10766" width="14.7109375" customWidth="1"/>
    <col min="11009" max="11009" width="4.5703125" customWidth="1"/>
    <col min="11010" max="11010" width="25.28515625" customWidth="1"/>
    <col min="11011" max="11011" width="9.7109375" customWidth="1"/>
    <col min="11012" max="11012" width="14.7109375" customWidth="1"/>
    <col min="11013" max="11013" width="9.7109375" customWidth="1"/>
    <col min="11014" max="11016" width="14.7109375" customWidth="1"/>
    <col min="11017" max="11017" width="9.7109375" customWidth="1"/>
    <col min="11018" max="11018" width="14.7109375" customWidth="1"/>
    <col min="11019" max="11019" width="9.7109375" customWidth="1"/>
    <col min="11020" max="11020" width="14.7109375" customWidth="1"/>
    <col min="11021" max="11021" width="9.7109375" customWidth="1"/>
    <col min="11022" max="11022" width="14.7109375" customWidth="1"/>
    <col min="11265" max="11265" width="4.5703125" customWidth="1"/>
    <col min="11266" max="11266" width="25.28515625" customWidth="1"/>
    <col min="11267" max="11267" width="9.7109375" customWidth="1"/>
    <col min="11268" max="11268" width="14.7109375" customWidth="1"/>
    <col min="11269" max="11269" width="9.7109375" customWidth="1"/>
    <col min="11270" max="11272" width="14.7109375" customWidth="1"/>
    <col min="11273" max="11273" width="9.7109375" customWidth="1"/>
    <col min="11274" max="11274" width="14.7109375" customWidth="1"/>
    <col min="11275" max="11275" width="9.7109375" customWidth="1"/>
    <col min="11276" max="11276" width="14.7109375" customWidth="1"/>
    <col min="11277" max="11277" width="9.7109375" customWidth="1"/>
    <col min="11278" max="11278" width="14.7109375" customWidth="1"/>
    <col min="11521" max="11521" width="4.5703125" customWidth="1"/>
    <col min="11522" max="11522" width="25.28515625" customWidth="1"/>
    <col min="11523" max="11523" width="9.7109375" customWidth="1"/>
    <col min="11524" max="11524" width="14.7109375" customWidth="1"/>
    <col min="11525" max="11525" width="9.7109375" customWidth="1"/>
    <col min="11526" max="11528" width="14.7109375" customWidth="1"/>
    <col min="11529" max="11529" width="9.7109375" customWidth="1"/>
    <col min="11530" max="11530" width="14.7109375" customWidth="1"/>
    <col min="11531" max="11531" width="9.7109375" customWidth="1"/>
    <col min="11532" max="11532" width="14.7109375" customWidth="1"/>
    <col min="11533" max="11533" width="9.7109375" customWidth="1"/>
    <col min="11534" max="11534" width="14.7109375" customWidth="1"/>
    <col min="11777" max="11777" width="4.5703125" customWidth="1"/>
    <col min="11778" max="11778" width="25.28515625" customWidth="1"/>
    <col min="11779" max="11779" width="9.7109375" customWidth="1"/>
    <col min="11780" max="11780" width="14.7109375" customWidth="1"/>
    <col min="11781" max="11781" width="9.7109375" customWidth="1"/>
    <col min="11782" max="11784" width="14.7109375" customWidth="1"/>
    <col min="11785" max="11785" width="9.7109375" customWidth="1"/>
    <col min="11786" max="11786" width="14.7109375" customWidth="1"/>
    <col min="11787" max="11787" width="9.7109375" customWidth="1"/>
    <col min="11788" max="11788" width="14.7109375" customWidth="1"/>
    <col min="11789" max="11789" width="9.7109375" customWidth="1"/>
    <col min="11790" max="11790" width="14.7109375" customWidth="1"/>
    <col min="12033" max="12033" width="4.5703125" customWidth="1"/>
    <col min="12034" max="12034" width="25.28515625" customWidth="1"/>
    <col min="12035" max="12035" width="9.7109375" customWidth="1"/>
    <col min="12036" max="12036" width="14.7109375" customWidth="1"/>
    <col min="12037" max="12037" width="9.7109375" customWidth="1"/>
    <col min="12038" max="12040" width="14.7109375" customWidth="1"/>
    <col min="12041" max="12041" width="9.7109375" customWidth="1"/>
    <col min="12042" max="12042" width="14.7109375" customWidth="1"/>
    <col min="12043" max="12043" width="9.7109375" customWidth="1"/>
    <col min="12044" max="12044" width="14.7109375" customWidth="1"/>
    <col min="12045" max="12045" width="9.7109375" customWidth="1"/>
    <col min="12046" max="12046" width="14.7109375" customWidth="1"/>
    <col min="12289" max="12289" width="4.5703125" customWidth="1"/>
    <col min="12290" max="12290" width="25.28515625" customWidth="1"/>
    <col min="12291" max="12291" width="9.7109375" customWidth="1"/>
    <col min="12292" max="12292" width="14.7109375" customWidth="1"/>
    <col min="12293" max="12293" width="9.7109375" customWidth="1"/>
    <col min="12294" max="12296" width="14.7109375" customWidth="1"/>
    <col min="12297" max="12297" width="9.7109375" customWidth="1"/>
    <col min="12298" max="12298" width="14.7109375" customWidth="1"/>
    <col min="12299" max="12299" width="9.7109375" customWidth="1"/>
    <col min="12300" max="12300" width="14.7109375" customWidth="1"/>
    <col min="12301" max="12301" width="9.7109375" customWidth="1"/>
    <col min="12302" max="12302" width="14.7109375" customWidth="1"/>
    <col min="12545" max="12545" width="4.5703125" customWidth="1"/>
    <col min="12546" max="12546" width="25.28515625" customWidth="1"/>
    <col min="12547" max="12547" width="9.7109375" customWidth="1"/>
    <col min="12548" max="12548" width="14.7109375" customWidth="1"/>
    <col min="12549" max="12549" width="9.7109375" customWidth="1"/>
    <col min="12550" max="12552" width="14.7109375" customWidth="1"/>
    <col min="12553" max="12553" width="9.7109375" customWidth="1"/>
    <col min="12554" max="12554" width="14.7109375" customWidth="1"/>
    <col min="12555" max="12555" width="9.7109375" customWidth="1"/>
    <col min="12556" max="12556" width="14.7109375" customWidth="1"/>
    <col min="12557" max="12557" width="9.7109375" customWidth="1"/>
    <col min="12558" max="12558" width="14.7109375" customWidth="1"/>
    <col min="12801" max="12801" width="4.5703125" customWidth="1"/>
    <col min="12802" max="12802" width="25.28515625" customWidth="1"/>
    <col min="12803" max="12803" width="9.7109375" customWidth="1"/>
    <col min="12804" max="12804" width="14.7109375" customWidth="1"/>
    <col min="12805" max="12805" width="9.7109375" customWidth="1"/>
    <col min="12806" max="12808" width="14.7109375" customWidth="1"/>
    <col min="12809" max="12809" width="9.7109375" customWidth="1"/>
    <col min="12810" max="12810" width="14.7109375" customWidth="1"/>
    <col min="12811" max="12811" width="9.7109375" customWidth="1"/>
    <col min="12812" max="12812" width="14.7109375" customWidth="1"/>
    <col min="12813" max="12813" width="9.7109375" customWidth="1"/>
    <col min="12814" max="12814" width="14.7109375" customWidth="1"/>
    <col min="13057" max="13057" width="4.5703125" customWidth="1"/>
    <col min="13058" max="13058" width="25.28515625" customWidth="1"/>
    <col min="13059" max="13059" width="9.7109375" customWidth="1"/>
    <col min="13060" max="13060" width="14.7109375" customWidth="1"/>
    <col min="13061" max="13061" width="9.7109375" customWidth="1"/>
    <col min="13062" max="13064" width="14.7109375" customWidth="1"/>
    <col min="13065" max="13065" width="9.7109375" customWidth="1"/>
    <col min="13066" max="13066" width="14.7109375" customWidth="1"/>
    <col min="13067" max="13067" width="9.7109375" customWidth="1"/>
    <col min="13068" max="13068" width="14.7109375" customWidth="1"/>
    <col min="13069" max="13069" width="9.7109375" customWidth="1"/>
    <col min="13070" max="13070" width="14.7109375" customWidth="1"/>
    <col min="13313" max="13313" width="4.5703125" customWidth="1"/>
    <col min="13314" max="13314" width="25.28515625" customWidth="1"/>
    <col min="13315" max="13315" width="9.7109375" customWidth="1"/>
    <col min="13316" max="13316" width="14.7109375" customWidth="1"/>
    <col min="13317" max="13317" width="9.7109375" customWidth="1"/>
    <col min="13318" max="13320" width="14.7109375" customWidth="1"/>
    <col min="13321" max="13321" width="9.7109375" customWidth="1"/>
    <col min="13322" max="13322" width="14.7109375" customWidth="1"/>
    <col min="13323" max="13323" width="9.7109375" customWidth="1"/>
    <col min="13324" max="13324" width="14.7109375" customWidth="1"/>
    <col min="13325" max="13325" width="9.7109375" customWidth="1"/>
    <col min="13326" max="13326" width="14.7109375" customWidth="1"/>
    <col min="13569" max="13569" width="4.5703125" customWidth="1"/>
    <col min="13570" max="13570" width="25.28515625" customWidth="1"/>
    <col min="13571" max="13571" width="9.7109375" customWidth="1"/>
    <col min="13572" max="13572" width="14.7109375" customWidth="1"/>
    <col min="13573" max="13573" width="9.7109375" customWidth="1"/>
    <col min="13574" max="13576" width="14.7109375" customWidth="1"/>
    <col min="13577" max="13577" width="9.7109375" customWidth="1"/>
    <col min="13578" max="13578" width="14.7109375" customWidth="1"/>
    <col min="13579" max="13579" width="9.7109375" customWidth="1"/>
    <col min="13580" max="13580" width="14.7109375" customWidth="1"/>
    <col min="13581" max="13581" width="9.7109375" customWidth="1"/>
    <col min="13582" max="13582" width="14.7109375" customWidth="1"/>
    <col min="13825" max="13825" width="4.5703125" customWidth="1"/>
    <col min="13826" max="13826" width="25.28515625" customWidth="1"/>
    <col min="13827" max="13827" width="9.7109375" customWidth="1"/>
    <col min="13828" max="13828" width="14.7109375" customWidth="1"/>
    <col min="13829" max="13829" width="9.7109375" customWidth="1"/>
    <col min="13830" max="13832" width="14.7109375" customWidth="1"/>
    <col min="13833" max="13833" width="9.7109375" customWidth="1"/>
    <col min="13834" max="13834" width="14.7109375" customWidth="1"/>
    <col min="13835" max="13835" width="9.7109375" customWidth="1"/>
    <col min="13836" max="13836" width="14.7109375" customWidth="1"/>
    <col min="13837" max="13837" width="9.7109375" customWidth="1"/>
    <col min="13838" max="13838" width="14.7109375" customWidth="1"/>
    <col min="14081" max="14081" width="4.5703125" customWidth="1"/>
    <col min="14082" max="14082" width="25.28515625" customWidth="1"/>
    <col min="14083" max="14083" width="9.7109375" customWidth="1"/>
    <col min="14084" max="14084" width="14.7109375" customWidth="1"/>
    <col min="14085" max="14085" width="9.7109375" customWidth="1"/>
    <col min="14086" max="14088" width="14.7109375" customWidth="1"/>
    <col min="14089" max="14089" width="9.7109375" customWidth="1"/>
    <col min="14090" max="14090" width="14.7109375" customWidth="1"/>
    <col min="14091" max="14091" width="9.7109375" customWidth="1"/>
    <col min="14092" max="14092" width="14.7109375" customWidth="1"/>
    <col min="14093" max="14093" width="9.7109375" customWidth="1"/>
    <col min="14094" max="14094" width="14.7109375" customWidth="1"/>
    <col min="14337" max="14337" width="4.5703125" customWidth="1"/>
    <col min="14338" max="14338" width="25.28515625" customWidth="1"/>
    <col min="14339" max="14339" width="9.7109375" customWidth="1"/>
    <col min="14340" max="14340" width="14.7109375" customWidth="1"/>
    <col min="14341" max="14341" width="9.7109375" customWidth="1"/>
    <col min="14342" max="14344" width="14.7109375" customWidth="1"/>
    <col min="14345" max="14345" width="9.7109375" customWidth="1"/>
    <col min="14346" max="14346" width="14.7109375" customWidth="1"/>
    <col min="14347" max="14347" width="9.7109375" customWidth="1"/>
    <col min="14348" max="14348" width="14.7109375" customWidth="1"/>
    <col min="14349" max="14349" width="9.7109375" customWidth="1"/>
    <col min="14350" max="14350" width="14.7109375" customWidth="1"/>
    <col min="14593" max="14593" width="4.5703125" customWidth="1"/>
    <col min="14594" max="14594" width="25.28515625" customWidth="1"/>
    <col min="14595" max="14595" width="9.7109375" customWidth="1"/>
    <col min="14596" max="14596" width="14.7109375" customWidth="1"/>
    <col min="14597" max="14597" width="9.7109375" customWidth="1"/>
    <col min="14598" max="14600" width="14.7109375" customWidth="1"/>
    <col min="14601" max="14601" width="9.7109375" customWidth="1"/>
    <col min="14602" max="14602" width="14.7109375" customWidth="1"/>
    <col min="14603" max="14603" width="9.7109375" customWidth="1"/>
    <col min="14604" max="14604" width="14.7109375" customWidth="1"/>
    <col min="14605" max="14605" width="9.7109375" customWidth="1"/>
    <col min="14606" max="14606" width="14.7109375" customWidth="1"/>
    <col min="14849" max="14849" width="4.5703125" customWidth="1"/>
    <col min="14850" max="14850" width="25.28515625" customWidth="1"/>
    <col min="14851" max="14851" width="9.7109375" customWidth="1"/>
    <col min="14852" max="14852" width="14.7109375" customWidth="1"/>
    <col min="14853" max="14853" width="9.7109375" customWidth="1"/>
    <col min="14854" max="14856" width="14.7109375" customWidth="1"/>
    <col min="14857" max="14857" width="9.7109375" customWidth="1"/>
    <col min="14858" max="14858" width="14.7109375" customWidth="1"/>
    <col min="14859" max="14859" width="9.7109375" customWidth="1"/>
    <col min="14860" max="14860" width="14.7109375" customWidth="1"/>
    <col min="14861" max="14861" width="9.7109375" customWidth="1"/>
    <col min="14862" max="14862" width="14.7109375" customWidth="1"/>
    <col min="15105" max="15105" width="4.5703125" customWidth="1"/>
    <col min="15106" max="15106" width="25.28515625" customWidth="1"/>
    <col min="15107" max="15107" width="9.7109375" customWidth="1"/>
    <col min="15108" max="15108" width="14.7109375" customWidth="1"/>
    <col min="15109" max="15109" width="9.7109375" customWidth="1"/>
    <col min="15110" max="15112" width="14.7109375" customWidth="1"/>
    <col min="15113" max="15113" width="9.7109375" customWidth="1"/>
    <col min="15114" max="15114" width="14.7109375" customWidth="1"/>
    <col min="15115" max="15115" width="9.7109375" customWidth="1"/>
    <col min="15116" max="15116" width="14.7109375" customWidth="1"/>
    <col min="15117" max="15117" width="9.7109375" customWidth="1"/>
    <col min="15118" max="15118" width="14.7109375" customWidth="1"/>
    <col min="15361" max="15361" width="4.5703125" customWidth="1"/>
    <col min="15362" max="15362" width="25.28515625" customWidth="1"/>
    <col min="15363" max="15363" width="9.7109375" customWidth="1"/>
    <col min="15364" max="15364" width="14.7109375" customWidth="1"/>
    <col min="15365" max="15365" width="9.7109375" customWidth="1"/>
    <col min="15366" max="15368" width="14.7109375" customWidth="1"/>
    <col min="15369" max="15369" width="9.7109375" customWidth="1"/>
    <col min="15370" max="15370" width="14.7109375" customWidth="1"/>
    <col min="15371" max="15371" width="9.7109375" customWidth="1"/>
    <col min="15372" max="15372" width="14.7109375" customWidth="1"/>
    <col min="15373" max="15373" width="9.7109375" customWidth="1"/>
    <col min="15374" max="15374" width="14.7109375" customWidth="1"/>
    <col min="15617" max="15617" width="4.5703125" customWidth="1"/>
    <col min="15618" max="15618" width="25.28515625" customWidth="1"/>
    <col min="15619" max="15619" width="9.7109375" customWidth="1"/>
    <col min="15620" max="15620" width="14.7109375" customWidth="1"/>
    <col min="15621" max="15621" width="9.7109375" customWidth="1"/>
    <col min="15622" max="15624" width="14.7109375" customWidth="1"/>
    <col min="15625" max="15625" width="9.7109375" customWidth="1"/>
    <col min="15626" max="15626" width="14.7109375" customWidth="1"/>
    <col min="15627" max="15627" width="9.7109375" customWidth="1"/>
    <col min="15628" max="15628" width="14.7109375" customWidth="1"/>
    <col min="15629" max="15629" width="9.7109375" customWidth="1"/>
    <col min="15630" max="15630" width="14.7109375" customWidth="1"/>
    <col min="15873" max="15873" width="4.5703125" customWidth="1"/>
    <col min="15874" max="15874" width="25.28515625" customWidth="1"/>
    <col min="15875" max="15875" width="9.7109375" customWidth="1"/>
    <col min="15876" max="15876" width="14.7109375" customWidth="1"/>
    <col min="15877" max="15877" width="9.7109375" customWidth="1"/>
    <col min="15878" max="15880" width="14.7109375" customWidth="1"/>
    <col min="15881" max="15881" width="9.7109375" customWidth="1"/>
    <col min="15882" max="15882" width="14.7109375" customWidth="1"/>
    <col min="15883" max="15883" width="9.7109375" customWidth="1"/>
    <col min="15884" max="15884" width="14.7109375" customWidth="1"/>
    <col min="15885" max="15885" width="9.7109375" customWidth="1"/>
    <col min="15886" max="15886" width="14.7109375" customWidth="1"/>
    <col min="16129" max="16129" width="4.5703125" customWidth="1"/>
    <col min="16130" max="16130" width="25.28515625" customWidth="1"/>
    <col min="16131" max="16131" width="9.7109375" customWidth="1"/>
    <col min="16132" max="16132" width="14.7109375" customWidth="1"/>
    <col min="16133" max="16133" width="9.7109375" customWidth="1"/>
    <col min="16134" max="16136" width="14.7109375" customWidth="1"/>
    <col min="16137" max="16137" width="9.7109375" customWidth="1"/>
    <col min="16138" max="16138" width="14.7109375" customWidth="1"/>
    <col min="16139" max="16139" width="9.7109375" customWidth="1"/>
    <col min="16140" max="16140" width="14.7109375" customWidth="1"/>
    <col min="16141" max="16141" width="9.7109375" customWidth="1"/>
    <col min="16142" max="16142" width="14.7109375" customWidth="1"/>
  </cols>
  <sheetData>
    <row r="1" spans="1:21" ht="20.25" x14ac:dyDescent="0.3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81"/>
      <c r="L1" s="81"/>
      <c r="M1" s="81"/>
      <c r="N1" s="81"/>
    </row>
    <row r="2" spans="1:21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81"/>
      <c r="L2" s="81"/>
      <c r="M2" s="81"/>
      <c r="N2" s="81"/>
    </row>
    <row r="4" spans="1:21" ht="18" x14ac:dyDescent="0.25">
      <c r="A4" s="3" t="s">
        <v>121</v>
      </c>
      <c r="B4" s="3"/>
      <c r="C4" s="3"/>
      <c r="D4" s="3"/>
      <c r="E4" s="3"/>
      <c r="F4" s="3"/>
      <c r="G4" s="3"/>
      <c r="H4" s="3"/>
      <c r="I4" s="3"/>
      <c r="J4" s="3"/>
      <c r="K4" s="93"/>
      <c r="L4" s="93"/>
      <c r="M4" s="93"/>
      <c r="N4" s="93"/>
    </row>
    <row r="5" spans="1:21" ht="18" x14ac:dyDescent="0.25">
      <c r="A5" s="3" t="s">
        <v>122</v>
      </c>
      <c r="B5" s="3"/>
      <c r="C5" s="3"/>
      <c r="D5" s="3"/>
      <c r="E5" s="3"/>
      <c r="F5" s="3"/>
      <c r="G5" s="3"/>
      <c r="H5" s="3"/>
      <c r="I5" s="3"/>
      <c r="J5" s="3"/>
      <c r="K5" s="93"/>
      <c r="L5" s="93"/>
      <c r="M5" s="93"/>
      <c r="N5" s="93"/>
    </row>
    <row r="7" spans="1:21" ht="15.75" x14ac:dyDescent="0.25">
      <c r="A7" s="110"/>
      <c r="B7" s="111"/>
      <c r="C7" s="110" t="s">
        <v>123</v>
      </c>
      <c r="D7" s="111"/>
      <c r="E7" s="110" t="s">
        <v>124</v>
      </c>
      <c r="F7" s="111"/>
      <c r="G7" s="110" t="s">
        <v>125</v>
      </c>
      <c r="H7" s="111"/>
      <c r="I7" s="110"/>
      <c r="J7" s="111"/>
    </row>
    <row r="8" spans="1:21" ht="15.75" x14ac:dyDescent="0.25">
      <c r="A8" s="112"/>
      <c r="B8" s="113"/>
      <c r="C8" s="114" t="s">
        <v>126</v>
      </c>
      <c r="D8" s="115"/>
      <c r="E8" s="114" t="s">
        <v>127</v>
      </c>
      <c r="F8" s="115"/>
      <c r="G8" s="114" t="s">
        <v>128</v>
      </c>
      <c r="H8" s="115"/>
      <c r="I8" s="114" t="s">
        <v>98</v>
      </c>
      <c r="J8" s="115"/>
    </row>
    <row r="9" spans="1:21" ht="15.75" x14ac:dyDescent="0.25">
      <c r="A9" s="112"/>
      <c r="B9" s="113"/>
      <c r="C9" s="116"/>
      <c r="D9" s="117" t="s">
        <v>9</v>
      </c>
      <c r="E9" s="116"/>
      <c r="F9" s="117" t="s">
        <v>9</v>
      </c>
      <c r="G9" s="116"/>
      <c r="H9" s="117" t="s">
        <v>9</v>
      </c>
      <c r="I9" s="116"/>
      <c r="J9" s="118" t="s">
        <v>9</v>
      </c>
    </row>
    <row r="10" spans="1:21" ht="15.75" x14ac:dyDescent="0.25">
      <c r="A10" s="10" t="s">
        <v>21</v>
      </c>
      <c r="B10" s="119"/>
      <c r="C10" s="11" t="s">
        <v>7</v>
      </c>
      <c r="D10" s="120" t="s">
        <v>22</v>
      </c>
      <c r="E10" s="11" t="s">
        <v>7</v>
      </c>
      <c r="F10" s="120" t="s">
        <v>22</v>
      </c>
      <c r="G10" s="11" t="s">
        <v>7</v>
      </c>
      <c r="H10" s="120" t="s">
        <v>22</v>
      </c>
      <c r="I10" s="11" t="s">
        <v>7</v>
      </c>
      <c r="J10" s="121" t="s">
        <v>22</v>
      </c>
    </row>
    <row r="11" spans="1:21" ht="28.5" customHeight="1" x14ac:dyDescent="0.25">
      <c r="A11" s="15" t="s">
        <v>23</v>
      </c>
      <c r="C11" s="16">
        <v>102121</v>
      </c>
      <c r="D11" s="98">
        <v>2455952</v>
      </c>
      <c r="E11" s="85">
        <v>816</v>
      </c>
      <c r="F11" s="98">
        <v>-3319352</v>
      </c>
      <c r="G11" s="85">
        <v>5204</v>
      </c>
      <c r="H11" s="98">
        <v>295497</v>
      </c>
      <c r="I11" s="16">
        <v>4599</v>
      </c>
      <c r="J11" s="98">
        <v>291592</v>
      </c>
      <c r="Q11" s="99"/>
      <c r="U11" s="100"/>
    </row>
    <row r="12" spans="1:21" ht="28.5" customHeight="1" x14ac:dyDescent="0.25">
      <c r="A12" s="15" t="s">
        <v>24</v>
      </c>
      <c r="C12" s="16">
        <v>17539</v>
      </c>
      <c r="D12" s="101">
        <v>9416278</v>
      </c>
      <c r="E12" s="85">
        <v>321</v>
      </c>
      <c r="F12" s="101">
        <v>191169</v>
      </c>
      <c r="G12" s="85">
        <v>764</v>
      </c>
      <c r="H12" s="101">
        <v>432212</v>
      </c>
      <c r="I12" s="16">
        <v>744</v>
      </c>
      <c r="J12" s="101">
        <v>421145</v>
      </c>
      <c r="Q12" s="99"/>
      <c r="U12" s="100"/>
    </row>
    <row r="13" spans="1:21" ht="28.5" customHeight="1" x14ac:dyDescent="0.25">
      <c r="A13" s="15" t="s">
        <v>25</v>
      </c>
      <c r="C13" s="16">
        <v>20381</v>
      </c>
      <c r="D13" s="101">
        <v>42286713</v>
      </c>
      <c r="E13" s="85">
        <v>1198</v>
      </c>
      <c r="F13" s="101">
        <v>3116298</v>
      </c>
      <c r="G13" s="85">
        <v>791</v>
      </c>
      <c r="H13" s="101">
        <v>1688798</v>
      </c>
      <c r="I13" s="16">
        <v>601</v>
      </c>
      <c r="J13" s="101">
        <v>1248923</v>
      </c>
      <c r="Q13" s="99"/>
      <c r="U13" s="100"/>
    </row>
    <row r="14" spans="1:21" ht="28.5" customHeight="1" x14ac:dyDescent="0.25">
      <c r="A14" s="15" t="s">
        <v>26</v>
      </c>
      <c r="C14" s="16">
        <v>2104</v>
      </c>
      <c r="D14" s="101">
        <v>14948824</v>
      </c>
      <c r="E14" s="85">
        <v>377</v>
      </c>
      <c r="F14" s="101">
        <v>2641749</v>
      </c>
      <c r="G14" s="85">
        <v>126</v>
      </c>
      <c r="H14" s="101">
        <v>892932</v>
      </c>
      <c r="I14" s="16">
        <v>55</v>
      </c>
      <c r="J14" s="101">
        <v>389580</v>
      </c>
      <c r="Q14" s="99"/>
      <c r="U14" s="100"/>
    </row>
    <row r="15" spans="1:21" ht="28.5" customHeight="1" x14ac:dyDescent="0.25">
      <c r="A15" s="15" t="s">
        <v>27</v>
      </c>
      <c r="C15" s="16">
        <v>2142</v>
      </c>
      <c r="D15" s="101">
        <v>46006689</v>
      </c>
      <c r="E15" s="85">
        <v>885</v>
      </c>
      <c r="F15" s="101">
        <v>21466616</v>
      </c>
      <c r="G15" s="85">
        <v>118</v>
      </c>
      <c r="H15" s="101">
        <v>2372671</v>
      </c>
      <c r="I15" s="16">
        <v>51</v>
      </c>
      <c r="J15" s="101">
        <v>1223293</v>
      </c>
      <c r="Q15" s="99"/>
      <c r="U15" s="100"/>
    </row>
    <row r="16" spans="1:21" ht="28.5" customHeight="1" x14ac:dyDescent="0.25">
      <c r="A16" s="15" t="s">
        <v>28</v>
      </c>
      <c r="C16" s="85">
        <v>743</v>
      </c>
      <c r="D16" s="122">
        <v>109597834</v>
      </c>
      <c r="E16" s="85">
        <v>876</v>
      </c>
      <c r="F16" s="101">
        <v>156854749</v>
      </c>
      <c r="G16" s="85" t="s">
        <v>129</v>
      </c>
      <c r="H16" s="122" t="s">
        <v>129</v>
      </c>
      <c r="I16" s="85" t="s">
        <v>129</v>
      </c>
      <c r="J16" s="122" t="s">
        <v>129</v>
      </c>
      <c r="Q16" s="99"/>
      <c r="U16" s="100"/>
    </row>
    <row r="17" spans="1:21" ht="28.5" customHeight="1" x14ac:dyDescent="0.25">
      <c r="A17" s="15" t="s">
        <v>29</v>
      </c>
      <c r="C17" s="85">
        <v>53</v>
      </c>
      <c r="D17" s="122">
        <v>36860482</v>
      </c>
      <c r="E17" s="85">
        <v>168</v>
      </c>
      <c r="F17" s="101">
        <v>119433915</v>
      </c>
      <c r="G17" s="85" t="s">
        <v>129</v>
      </c>
      <c r="H17" s="122" t="s">
        <v>129</v>
      </c>
      <c r="I17" s="85" t="s">
        <v>129</v>
      </c>
      <c r="J17" s="122" t="s">
        <v>129</v>
      </c>
      <c r="Q17" s="99"/>
      <c r="U17" s="100"/>
    </row>
    <row r="18" spans="1:21" ht="28.5" customHeight="1" x14ac:dyDescent="0.25">
      <c r="A18" s="123" t="s">
        <v>130</v>
      </c>
      <c r="C18" s="85">
        <v>30</v>
      </c>
      <c r="D18" s="122">
        <v>110052157</v>
      </c>
      <c r="E18" s="85">
        <v>304</v>
      </c>
      <c r="F18" s="101">
        <v>1702912185</v>
      </c>
      <c r="G18" s="85" t="s">
        <v>129</v>
      </c>
      <c r="H18" s="122" t="s">
        <v>129</v>
      </c>
      <c r="I18" s="85" t="s">
        <v>129</v>
      </c>
      <c r="J18" s="122" t="s">
        <v>129</v>
      </c>
      <c r="Q18" s="99"/>
      <c r="U18" s="100"/>
    </row>
    <row r="19" spans="1:21" ht="15.75" x14ac:dyDescent="0.25">
      <c r="A19" s="15"/>
      <c r="C19" s="39"/>
      <c r="D19" s="5"/>
      <c r="E19" s="39"/>
      <c r="F19" s="19"/>
      <c r="G19" s="39"/>
      <c r="H19" s="19"/>
      <c r="I19" s="39"/>
      <c r="J19" s="124"/>
      <c r="Q19" s="102"/>
      <c r="U19" s="103"/>
    </row>
    <row r="20" spans="1:21" ht="15.75" x14ac:dyDescent="0.25">
      <c r="A20" s="25" t="s">
        <v>18</v>
      </c>
      <c r="B20" s="36"/>
      <c r="C20" s="26">
        <v>145113</v>
      </c>
      <c r="D20" s="105">
        <v>371624929</v>
      </c>
      <c r="E20" s="26">
        <v>4945</v>
      </c>
      <c r="F20" s="105">
        <v>2003297330</v>
      </c>
      <c r="G20" s="26">
        <v>7028</v>
      </c>
      <c r="H20" s="105">
        <v>8852082</v>
      </c>
      <c r="I20" s="26">
        <v>6073</v>
      </c>
      <c r="J20" s="105">
        <v>9933737</v>
      </c>
      <c r="Q20" s="99"/>
      <c r="U20" s="100"/>
    </row>
    <row r="21" spans="1:21" x14ac:dyDescent="0.2"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21" ht="13.15" customHeight="1" x14ac:dyDescent="0.2">
      <c r="A22" s="2" t="s">
        <v>131</v>
      </c>
      <c r="B22" s="2"/>
      <c r="C22" s="2"/>
      <c r="D22" s="2"/>
      <c r="E22" s="2"/>
      <c r="F22" s="2"/>
      <c r="G22" s="2"/>
      <c r="H22" s="2"/>
      <c r="I22" s="2"/>
      <c r="J22" s="66"/>
      <c r="K22" s="2"/>
      <c r="L22" s="2"/>
      <c r="M22" s="2"/>
      <c r="N22" s="2"/>
    </row>
    <row r="26" spans="1:21" x14ac:dyDescent="0.2">
      <c r="A26" s="125"/>
    </row>
  </sheetData>
  <mergeCells count="15">
    <mergeCell ref="A8:B8"/>
    <mergeCell ref="C8:D8"/>
    <mergeCell ref="E8:F8"/>
    <mergeCell ref="G8:H8"/>
    <mergeCell ref="I8:J8"/>
    <mergeCell ref="A9:B9"/>
    <mergeCell ref="A1:J1"/>
    <mergeCell ref="A2:J2"/>
    <mergeCell ref="A4:J4"/>
    <mergeCell ref="A5:J5"/>
    <mergeCell ref="A7:B7"/>
    <mergeCell ref="C7:D7"/>
    <mergeCell ref="E7:F7"/>
    <mergeCell ref="G7:H7"/>
    <mergeCell ref="I7:J7"/>
  </mergeCells>
  <pageMargins left="0.7" right="0.7" top="0.75" bottom="0.75" header="0.3" footer="0.3"/>
  <pageSetup scale="6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40098-9CFE-4933-8C78-0729E9290874}"/>
</file>

<file path=customXml/itemProps2.xml><?xml version="1.0" encoding="utf-8"?>
<ds:datastoreItem xmlns:ds="http://schemas.openxmlformats.org/officeDocument/2006/customXml" ds:itemID="{E8F4F678-EB6F-4FB6-8FD6-2353CEC67861}"/>
</file>

<file path=customXml/itemProps3.xml><?xml version="1.0" encoding="utf-8"?>
<ds:datastoreItem xmlns:ds="http://schemas.openxmlformats.org/officeDocument/2006/customXml" ds:itemID="{CF41CB25-9FF9-4492-A48C-3AE5EBBB0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Table 3</vt:lpstr>
      <vt:lpstr>Table 4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28</vt:lpstr>
      <vt:lpstr>Table 29</vt:lpstr>
      <vt:lpstr>Table 30</vt:lpstr>
      <vt:lpstr>Table 31</vt:lpstr>
      <vt:lpstr>Table 34</vt:lpstr>
      <vt:lpstr>Table 35</vt:lpstr>
      <vt:lpstr>Table 36</vt:lpstr>
      <vt:lpstr>Table 37</vt:lpstr>
      <vt:lpstr>'Table 31'!Print_Area</vt:lpstr>
      <vt:lpstr>'Table 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daboss</dc:creator>
  <cp:lastModifiedBy>daboss</cp:lastModifiedBy>
  <cp:lastPrinted>2020-04-10T15:19:28Z</cp:lastPrinted>
  <dcterms:created xsi:type="dcterms:W3CDTF">2020-04-10T14:22:55Z</dcterms:created>
  <dcterms:modified xsi:type="dcterms:W3CDTF">2020-04-10T15:19:39Z</dcterms:modified>
</cp:coreProperties>
</file>