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086" yWindow="2295" windowWidth="19035" windowHeight="12270" tabRatio="755" activeTab="0"/>
  </bookViews>
  <sheets>
    <sheet name="Table of Contents" sheetId="1" r:id="rId1"/>
    <sheet name="1. TP by Rent" sheetId="2" r:id="rId2"/>
    <sheet name="2. TP by Rent (TP w 2+ Prem)" sheetId="3" r:id="rId3"/>
    <sheet name="3. TP by Industry" sheetId="4" r:id="rId4"/>
    <sheet name="4. TP by Industry &amp; Rent" sheetId="5" r:id="rId5"/>
    <sheet name="5. TP by Zip Code (1 Prem)" sheetId="6" r:id="rId6"/>
    <sheet name="6. TP by No. of Prem per TP" sheetId="7" r:id="rId7"/>
    <sheet name="7.TP&amp;Prem by Ind &amp;Prem Per TP" sheetId="8" r:id="rId8"/>
    <sheet name="8. Premises by Rent" sheetId="9" r:id="rId9"/>
    <sheet name="9. Premises by Rent (TP 1 Prem)" sheetId="10" r:id="rId10"/>
    <sheet name="10. Prem by Rent (TP w 2+ Prem)" sheetId="11" r:id="rId11"/>
    <sheet name="11. Premises by Industry" sheetId="12" r:id="rId12"/>
    <sheet name="12. Prem by Industry &amp; Rent" sheetId="13" r:id="rId13"/>
    <sheet name="13. Premises by Zip Code" sheetId="14" r:id="rId14"/>
    <sheet name="14. Premises by Zip &amp; Rent" sheetId="15" r:id="rId15"/>
    <sheet name="15. Prem by Zip&amp;Rent(TP 2+Prem)" sheetId="16" r:id="rId16"/>
    <sheet name="16. Premises by Industry &amp; Zip" sheetId="17" r:id="rId17"/>
    <sheet name="17. Prem by Ind &amp; Zip(TP2+Prem)" sheetId="18" r:id="rId18"/>
    <sheet name="Methodology" sheetId="19" r:id="rId19"/>
  </sheets>
  <definedNames>
    <definedName name="_AMO_UniqueIdentifier" hidden="1">"'647d99ec-d8c7-4537-8203-2ca232967559'"</definedName>
    <definedName name="_xlnm.Print_Area" localSheetId="13">'13. Premises by Zip Code'!$A$6:$H$87</definedName>
    <definedName name="_xlnm.Print_Area" localSheetId="16">'16. Premises by Industry &amp; Zip'!$A$9:$I$96</definedName>
    <definedName name="_xlnm.Print_Area" localSheetId="3">'3. TP by Industry'!$A$1:$H$56</definedName>
    <definedName name="_xlnm.Print_Area" localSheetId="5">'5. TP by Zip Code (1 Prem)'!$A$7:$H$80</definedName>
    <definedName name="_xlnm.Print_Area" localSheetId="8">'8. Premises by Rent'!$A$1:$H$31</definedName>
    <definedName name="_xlnm.Print_Area" localSheetId="0">'Table of Contents'!$A$1:$B$24</definedName>
    <definedName name="_xlnm.Print_Titles" localSheetId="13">'13. Premises by Zip Code'!$1:$5</definedName>
    <definedName name="_xlnm.Print_Titles" localSheetId="14">'14. Premises by Zip &amp; Rent'!$1:$8</definedName>
    <definedName name="_xlnm.Print_Titles" localSheetId="16">'16. Premises by Industry &amp; Zip'!$1:$8</definedName>
    <definedName name="_xlnm.Print_Titles" localSheetId="5">'5. TP by Zip Code (1 Prem)'!$1:$6</definedName>
    <definedName name="SHEETNAMES">REPLACE(GET.WORKBOOK(1),1,FIND("]",GET.WORKBOOK(1)),"")</definedName>
  </definedNames>
  <calcPr fullCalcOnLoad="1"/>
</workbook>
</file>

<file path=xl/sharedStrings.xml><?xml version="1.0" encoding="utf-8"?>
<sst xmlns="http://schemas.openxmlformats.org/spreadsheetml/2006/main" count="745" uniqueCount="177">
  <si>
    <t>TOTAL</t>
  </si>
  <si>
    <t>FINANCE &amp; INSURANCE</t>
  </si>
  <si>
    <t>REAL ESTATE</t>
  </si>
  <si>
    <t>SERVICES</t>
  </si>
  <si>
    <t>INFORMATION</t>
  </si>
  <si>
    <t>TRADE</t>
  </si>
  <si>
    <t>MANUFACTURING</t>
  </si>
  <si>
    <t>OTHER</t>
  </si>
  <si>
    <t>COMMERCIAL RENT TAX</t>
  </si>
  <si>
    <t xml:space="preserve">Total </t>
  </si>
  <si>
    <t>Liability</t>
  </si>
  <si>
    <t>%</t>
  </si>
  <si>
    <t>Credit Agencies</t>
  </si>
  <si>
    <t>Funds and Trusts</t>
  </si>
  <si>
    <t>Insurance</t>
  </si>
  <si>
    <t>Securities/Commodities</t>
  </si>
  <si>
    <t>Legal Services</t>
  </si>
  <si>
    <t>Accounting</t>
  </si>
  <si>
    <t>Holding Companies</t>
  </si>
  <si>
    <t>Amusement</t>
  </si>
  <si>
    <t>Food Services</t>
  </si>
  <si>
    <t>Performing Arts/Museums</t>
  </si>
  <si>
    <t>Education</t>
  </si>
  <si>
    <t>Health Care</t>
  </si>
  <si>
    <t>Personal Services</t>
  </si>
  <si>
    <t>Broadcasting/Telecom</t>
  </si>
  <si>
    <t>Information Services/Data</t>
  </si>
  <si>
    <t>Movies/Video/Sound</t>
  </si>
  <si>
    <t>Publishing</t>
  </si>
  <si>
    <t>Durable Wholesale</t>
  </si>
  <si>
    <t>Non-Durable Wholesale</t>
  </si>
  <si>
    <t>Retail</t>
  </si>
  <si>
    <t>Textiles/Apparel/Leather</t>
  </si>
  <si>
    <t>Food/Beverage</t>
  </si>
  <si>
    <t>Printing</t>
  </si>
  <si>
    <t>Other Manufacturing</t>
  </si>
  <si>
    <t>Construction</t>
  </si>
  <si>
    <t>Transportation</t>
  </si>
  <si>
    <t>Table 2</t>
  </si>
  <si>
    <t>Table 1</t>
  </si>
  <si>
    <t xml:space="preserve">% of </t>
  </si>
  <si>
    <t>Administrative Support</t>
  </si>
  <si>
    <t>Rental/Leasing</t>
  </si>
  <si>
    <t>Miscellaneous Other</t>
  </si>
  <si>
    <t>$250,000 - $274,999</t>
  </si>
  <si>
    <t>$275,000 - $299,999</t>
  </si>
  <si>
    <t>$300,000 - $349,999</t>
  </si>
  <si>
    <t>$350,000 - $399,999</t>
  </si>
  <si>
    <t>$400,000 - $449,999</t>
  </si>
  <si>
    <t>$450,000 - $499,999</t>
  </si>
  <si>
    <t>$500,000 - $549,999</t>
  </si>
  <si>
    <t>$550,000 - $599,999</t>
  </si>
  <si>
    <t>$700,000 - $799,999</t>
  </si>
  <si>
    <t>$800,000 - $899,999</t>
  </si>
  <si>
    <t>$900,000 - $999,999</t>
  </si>
  <si>
    <t>$2,000,000 - $2,999,999</t>
  </si>
  <si>
    <t>$3,000,000 - $3,999,999</t>
  </si>
  <si>
    <t>$4,000,000 - $4,999,999</t>
  </si>
  <si>
    <t>% of Total</t>
  </si>
  <si>
    <t>$5,000,000 - $9,999,999</t>
  </si>
  <si>
    <t>$600,000 - $699,999</t>
  </si>
  <si>
    <t>Taxpayers</t>
  </si>
  <si>
    <t>DISTRIBUTION OF TAXPAYERS BY INDUSTRY</t>
  </si>
  <si>
    <t>Premises</t>
  </si>
  <si>
    <t>Industry</t>
  </si>
  <si>
    <t>(000)</t>
  </si>
  <si>
    <t>Accommodations</t>
  </si>
  <si>
    <t>Not Available/Other</t>
  </si>
  <si>
    <t>$1,000,000 - $1,499,999</t>
  </si>
  <si>
    <t>$1,500,000 - $1,999,999</t>
  </si>
  <si>
    <t>TAX YEAR 2018</t>
  </si>
  <si>
    <t>Less than $250,000</t>
  </si>
  <si>
    <t>Table 3</t>
  </si>
  <si>
    <t>$10,000,000 and Over</t>
  </si>
  <si>
    <t>Finance and Insurance</t>
  </si>
  <si>
    <t>Real Estate</t>
  </si>
  <si>
    <t>Services</t>
  </si>
  <si>
    <t>Information</t>
  </si>
  <si>
    <t>Trade</t>
  </si>
  <si>
    <t>Manufacturing</t>
  </si>
  <si>
    <t>Other</t>
  </si>
  <si>
    <t>Table 4</t>
  </si>
  <si>
    <t>Zip Code</t>
  </si>
  <si>
    <t>Table 5</t>
  </si>
  <si>
    <t>DISTRIBUTION OF PREMISES BY ZIP CODE</t>
  </si>
  <si>
    <t>Table 6</t>
  </si>
  <si>
    <t>Table 7</t>
  </si>
  <si>
    <t>16 - 20</t>
  </si>
  <si>
    <t>DISTRIBUTION OF TAXPAYERS BY NUMBER OF PREMISES</t>
  </si>
  <si>
    <t>PER TAXPAYER</t>
  </si>
  <si>
    <t>Number of Premises per Taxpayer</t>
  </si>
  <si>
    <t>NUMBER OF PREMISES PER TAXPAYER</t>
  </si>
  <si>
    <t>Table 8</t>
  </si>
  <si>
    <t>DISTRIBUTION OF TAXPAYERS AND PREMISES BY INDUSTRY AND</t>
  </si>
  <si>
    <t>Less than $400,000</t>
  </si>
  <si>
    <t>$400,000 - $499,999</t>
  </si>
  <si>
    <t>$500,000 - $599,999</t>
  </si>
  <si>
    <t>$800,000 - $999,999</t>
  </si>
  <si>
    <t>$2,000,000 - $3,999,999</t>
  </si>
  <si>
    <t>$2,000,000 and Over</t>
  </si>
  <si>
    <t>Total</t>
  </si>
  <si>
    <t>FOR TAXPAYERS WITH TWO OR MORE PREMISES</t>
  </si>
  <si>
    <t>DISTRIBUTION OF TAXPAYERS BY BASE RENT</t>
  </si>
  <si>
    <t>Table 9</t>
  </si>
  <si>
    <t>Table 10</t>
  </si>
  <si>
    <t>DISTRIBUTION OF PREMISES BY INDUSTRY AND ZIP CODE</t>
  </si>
  <si>
    <t>Table 11</t>
  </si>
  <si>
    <r>
      <t xml:space="preserve">Trade </t>
    </r>
    <r>
      <rPr>
        <i/>
        <sz val="11"/>
        <color indexed="8"/>
        <rFont val="Arial"/>
        <family val="2"/>
      </rPr>
      <t>(continued)</t>
    </r>
  </si>
  <si>
    <t>$500,000 - $749,999</t>
  </si>
  <si>
    <t>$750,000 - $999,999</t>
  </si>
  <si>
    <t>$1,000,000 - $1,999,999</t>
  </si>
  <si>
    <t>Two or More Premises per Taxpayer</t>
  </si>
  <si>
    <t>Median Taxpayer Liability</t>
  </si>
  <si>
    <t>DISTRIBUTION OF PREMISES BY BASE RENT</t>
  </si>
  <si>
    <t>Prof./Tech./Managerial</t>
  </si>
  <si>
    <t>DISTRIBUTION OF TAXPAYERS BY INDUSTRY AND BASE RENT</t>
  </si>
  <si>
    <t>DISTRIBUTION OF PREMISES BY ZIP CODE AND BASE RENT</t>
  </si>
  <si>
    <t>DISTRIBUTION OF PREMISES BY INDUSTRY AND BASE RENT</t>
  </si>
  <si>
    <t>Table 12</t>
  </si>
  <si>
    <t>Table of Contents</t>
  </si>
  <si>
    <t>Distribution of Premises by Base Rent</t>
  </si>
  <si>
    <t>Distribution of Premises by Base Rent for Taxpayers with Two or More Premises</t>
  </si>
  <si>
    <t>Distribution of Premises by Industry and Base Rent</t>
  </si>
  <si>
    <t>Distribution of Premises by Zip Code</t>
  </si>
  <si>
    <t>Distribution of Taxpayers by Base Rent</t>
  </si>
  <si>
    <t>Distribution of Taxpayers by Number of Premises per Taxpayer</t>
  </si>
  <si>
    <t>Distribution of Taxpayers by Base Rent for Taxpayers with Two or More Premises</t>
  </si>
  <si>
    <t>Distribution of Taxpayers by Industry and Base Rent</t>
  </si>
  <si>
    <t>Distribution of Taxpayers and Premises by Industry and Number of Premises per Taxpayer</t>
  </si>
  <si>
    <t>Distribution of Premises by Industry</t>
  </si>
  <si>
    <t>Distribution of Taxpayers by Industry</t>
  </si>
  <si>
    <t>Table 13</t>
  </si>
  <si>
    <t>Table 14</t>
  </si>
  <si>
    <t>Table 15</t>
  </si>
  <si>
    <t>DISTRIBUTION OF PREMISES BY INDUSTRY</t>
  </si>
  <si>
    <t>Table 16</t>
  </si>
  <si>
    <t>DISTRIBUTION OF TAXPAYERS BY ZIP CODE</t>
  </si>
  <si>
    <t>Liability (000)</t>
  </si>
  <si>
    <t>Table 17</t>
  </si>
  <si>
    <t>% of</t>
  </si>
  <si>
    <r>
      <t>Liability</t>
    </r>
    <r>
      <rPr>
        <b/>
        <sz val="11"/>
        <color indexed="8"/>
        <rFont val="Arial"/>
        <family val="2"/>
      </rPr>
      <t xml:space="preserve"> (000)</t>
    </r>
  </si>
  <si>
    <t>Taxpayer</t>
  </si>
  <si>
    <r>
      <t xml:space="preserve">Taxpayer Liability </t>
    </r>
    <r>
      <rPr>
        <b/>
        <sz val="11"/>
        <color indexed="8"/>
        <rFont val="Arial"/>
        <family val="2"/>
      </rPr>
      <t>(000)</t>
    </r>
  </si>
  <si>
    <t>All Taxpayers</t>
  </si>
  <si>
    <t>Distribution of Premises by Base Rent for Taxpayers with One Premise</t>
  </si>
  <si>
    <t>FOR ZIP CODES WITH AT LEAST TEN PREMISES AND TEN TAXPAYERS</t>
  </si>
  <si>
    <t>WITHIN EACH ZIP/INDUSTRY COMBINATION</t>
  </si>
  <si>
    <t>Finance &amp; Insurance</t>
  </si>
  <si>
    <t xml:space="preserve">FOR ZIP CODES WITH AT LEAST TEN PREMISES AND TEN TAXPAYERS </t>
  </si>
  <si>
    <t>Distribution of Premises by Zip Code and Base Rent for Zip Codes with at Least Ten Premises and Ten Taxpayers</t>
  </si>
  <si>
    <t>Distribution of Premises by Zip Code and Base Rent for Taxpayers with Two or More Premises for Zip Codes with at Least Ten</t>
  </si>
  <si>
    <t>Distribution of Premises by Industry and Zip Code for Zip Codes with at Least Ten Premises and Ten Taxpayers Within Each</t>
  </si>
  <si>
    <t xml:space="preserve">   Zip/Industry Combination</t>
  </si>
  <si>
    <t>Distribution of Premises by Industry and Zip Code for Taxpayers with Two or More Premises for Zip Codes with at Least Ten</t>
  </si>
  <si>
    <t xml:space="preserve">   Premises and Ten Taxpayers Within Each Zip/Industry Combination</t>
  </si>
  <si>
    <t>Median Premises Liability</t>
  </si>
  <si>
    <t>Median Premises</t>
  </si>
  <si>
    <t>WITHIN EACH ZIP/BASE RENT COMBINATION</t>
  </si>
  <si>
    <t>FOR TAXPAYERS WITH ONE PREMISES</t>
  </si>
  <si>
    <t>One Premises per Taxpayer</t>
  </si>
  <si>
    <t>Premises Base Rent</t>
  </si>
  <si>
    <t>Taxpayer Base Rent</t>
  </si>
  <si>
    <t>Distribution of Taxpayers by Zip Code for Taxpayers with One Premises</t>
  </si>
  <si>
    <t>Table  5</t>
  </si>
  <si>
    <t xml:space="preserve">   Premises and Ten Taxpayers Within Each Zip/Base Rent Combination</t>
  </si>
  <si>
    <t xml:space="preserve">   Within Each Zip/Base Rent Combination</t>
  </si>
  <si>
    <t>Other/Not Available</t>
  </si>
  <si>
    <t>$10,000,000  and Over</t>
  </si>
  <si>
    <t>10 - 15</t>
  </si>
  <si>
    <t>$4,000,000 and Over</t>
  </si>
  <si>
    <r>
      <t xml:space="preserve">Real Estate </t>
    </r>
    <r>
      <rPr>
        <i/>
        <sz val="11"/>
        <color indexed="8"/>
        <rFont val="Arial"/>
        <family val="2"/>
      </rPr>
      <t>(continued)</t>
    </r>
  </si>
  <si>
    <r>
      <t>Services</t>
    </r>
    <r>
      <rPr>
        <i/>
        <sz val="11"/>
        <color indexed="8"/>
        <rFont val="Arial"/>
        <family val="2"/>
      </rPr>
      <t xml:space="preserve"> (continued)</t>
    </r>
  </si>
  <si>
    <r>
      <t xml:space="preserve">Information </t>
    </r>
    <r>
      <rPr>
        <i/>
        <sz val="11"/>
        <color indexed="8"/>
        <rFont val="Arial"/>
        <family val="2"/>
      </rPr>
      <t>(continued)</t>
    </r>
  </si>
  <si>
    <t>(continued)</t>
  </si>
  <si>
    <t>Appendix A</t>
  </si>
  <si>
    <t>Methodology</t>
  </si>
  <si>
    <t>21 and Over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</si>
</sst>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0,"/>
    <numFmt numFmtId="168" formatCode="&quot;$&quot;#,##0"/>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s>
  <fonts count="67">
    <font>
      <sz val="11"/>
      <color theme="1"/>
      <name val="Calibri"/>
      <family val="2"/>
    </font>
    <font>
      <sz val="11"/>
      <color indexed="8"/>
      <name val="Calibri"/>
      <family val="2"/>
    </font>
    <font>
      <i/>
      <sz val="11"/>
      <color indexed="8"/>
      <name val="Arial"/>
      <family val="2"/>
    </font>
    <font>
      <b/>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4"/>
      <color indexed="8"/>
      <name val="Arial"/>
      <family val="2"/>
    </font>
    <font>
      <sz val="10"/>
      <color indexed="8"/>
      <name val="Arial"/>
      <family val="2"/>
    </font>
    <font>
      <b/>
      <sz val="10"/>
      <color indexed="8"/>
      <name val="Arial"/>
      <family val="2"/>
    </font>
    <font>
      <sz val="10"/>
      <color indexed="8"/>
      <name val="Calibri"/>
      <family val="2"/>
    </font>
    <font>
      <b/>
      <sz val="11"/>
      <color indexed="8"/>
      <name val="Arial Narrow"/>
      <family val="2"/>
    </font>
    <font>
      <sz val="11"/>
      <color indexed="10"/>
      <name val="Arial"/>
      <family val="2"/>
    </font>
    <font>
      <sz val="12"/>
      <color indexed="8"/>
      <name val="Arial"/>
      <family val="2"/>
    </font>
    <font>
      <i/>
      <sz val="10"/>
      <color indexed="8"/>
      <name val="Arial"/>
      <family val="2"/>
    </font>
    <font>
      <i/>
      <sz val="11"/>
      <color indexed="8"/>
      <name val="Arial Narrow"/>
      <family val="2"/>
    </font>
    <font>
      <b/>
      <sz val="12"/>
      <color indexed="8"/>
      <name val="Arial"/>
      <family val="0"/>
    </font>
    <font>
      <sz val="11"/>
      <color indexed="8"/>
      <name val="Times New Roman"/>
      <family val="0"/>
    </font>
    <font>
      <i/>
      <sz val="11"/>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1"/>
      <color rgb="FF000000"/>
      <name val="Arial"/>
      <family val="2"/>
    </font>
    <font>
      <sz val="11"/>
      <color rgb="FF000000"/>
      <name val="Arial"/>
      <family val="2"/>
    </font>
    <font>
      <b/>
      <sz val="14"/>
      <color theme="1"/>
      <name val="Arial"/>
      <family val="2"/>
    </font>
    <font>
      <sz val="10"/>
      <color theme="1"/>
      <name val="Arial"/>
      <family val="2"/>
    </font>
    <font>
      <b/>
      <sz val="10"/>
      <color rgb="FF000000"/>
      <name val="Arial"/>
      <family val="2"/>
    </font>
    <font>
      <sz val="10"/>
      <color rgb="FF000000"/>
      <name val="Arial"/>
      <family val="2"/>
    </font>
    <font>
      <sz val="10"/>
      <color theme="1"/>
      <name val="Calibri"/>
      <family val="2"/>
    </font>
    <font>
      <b/>
      <sz val="11"/>
      <color rgb="FF000000"/>
      <name val="Arial Narrow"/>
      <family val="2"/>
    </font>
    <font>
      <sz val="11"/>
      <color rgb="FFFF0000"/>
      <name val="Arial"/>
      <family val="2"/>
    </font>
    <font>
      <sz val="12"/>
      <color theme="1"/>
      <name val="Arial"/>
      <family val="2"/>
    </font>
    <font>
      <i/>
      <sz val="10"/>
      <color rgb="FF000000"/>
      <name val="Arial"/>
      <family val="2"/>
    </font>
    <font>
      <i/>
      <sz val="11"/>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bottom style="thin"/>
    </border>
    <border>
      <left/>
      <right/>
      <top/>
      <bottom style="thin"/>
    </border>
    <border>
      <left style="thin"/>
      <right style="thin"/>
      <top style="thin"/>
      <bottom/>
    </border>
    <border>
      <left style="thin"/>
      <right/>
      <top style="thin"/>
      <bottom/>
    </border>
    <border>
      <left/>
      <right/>
      <top style="thin"/>
      <bottom/>
    </border>
    <border>
      <left/>
      <right style="thin"/>
      <top/>
      <bottom/>
    </border>
    <border>
      <left/>
      <right style="thin"/>
      <top style="thin"/>
      <bottom/>
    </border>
    <border>
      <left style="thin"/>
      <right style="thin"/>
      <top/>
      <bottom style="thin"/>
    </border>
    <border>
      <left/>
      <right style="thin"/>
      <top/>
      <bottom style="thin"/>
    </border>
    <border>
      <left style="thin"/>
      <right style="thin"/>
      <top/>
      <bottom/>
    </border>
    <border>
      <left style="thin"/>
      <right/>
      <top style="thin"/>
      <bottom style="thin"/>
    </border>
    <border>
      <left style="thin"/>
      <right/>
      <top/>
      <bottom/>
    </border>
    <border>
      <left/>
      <right style="thin"/>
      <top style="thin"/>
      <bottom style="thin"/>
    </border>
    <border>
      <left style="thin"/>
      <right style="thin"/>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64">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53" fillId="0" borderId="0" xfId="0" applyFont="1" applyAlignment="1">
      <alignment/>
    </xf>
    <xf numFmtId="0" fontId="54" fillId="0" borderId="10" xfId="0" applyFont="1" applyFill="1" applyBorder="1" applyAlignment="1">
      <alignment horizontal="right"/>
    </xf>
    <xf numFmtId="0" fontId="54" fillId="0" borderId="11" xfId="0" applyFont="1" applyFill="1" applyBorder="1" applyAlignment="1">
      <alignment horizontal="right"/>
    </xf>
    <xf numFmtId="0" fontId="55" fillId="0" borderId="12" xfId="0" applyFont="1" applyBorder="1" applyAlignment="1">
      <alignment horizontal="left" vertical="top"/>
    </xf>
    <xf numFmtId="0" fontId="53" fillId="0" borderId="13" xfId="0" applyFont="1" applyFill="1" applyBorder="1" applyAlignment="1">
      <alignment horizontal="right"/>
    </xf>
    <xf numFmtId="0" fontId="53" fillId="0" borderId="14" xfId="0" applyFont="1" applyFill="1" applyBorder="1" applyAlignment="1">
      <alignment horizontal="right"/>
    </xf>
    <xf numFmtId="0" fontId="0" fillId="0" borderId="15" xfId="0" applyFont="1" applyBorder="1" applyAlignment="1">
      <alignment/>
    </xf>
    <xf numFmtId="0" fontId="55" fillId="0" borderId="0" xfId="0" applyFont="1" applyFill="1" applyBorder="1" applyAlignment="1">
      <alignment horizontal="right" vertical="top"/>
    </xf>
    <xf numFmtId="0" fontId="55" fillId="0" borderId="12" xfId="0" applyFont="1" applyFill="1" applyBorder="1" applyAlignment="1">
      <alignment horizontal="left" vertical="top"/>
    </xf>
    <xf numFmtId="0" fontId="56" fillId="0" borderId="16" xfId="0" applyFont="1" applyFill="1" applyBorder="1" applyAlignment="1">
      <alignment horizontal="right" vertical="top"/>
    </xf>
    <xf numFmtId="0" fontId="55" fillId="0" borderId="17" xfId="0" applyFont="1" applyFill="1" applyBorder="1" applyAlignment="1">
      <alignment horizontal="left" vertical="top"/>
    </xf>
    <xf numFmtId="0" fontId="53" fillId="0" borderId="18" xfId="0" applyFont="1" applyFill="1" applyBorder="1" applyAlignment="1">
      <alignment horizontal="right"/>
    </xf>
    <xf numFmtId="0" fontId="55" fillId="0" borderId="19" xfId="0" applyFont="1" applyFill="1" applyBorder="1" applyAlignment="1">
      <alignment horizontal="left" vertical="top"/>
    </xf>
    <xf numFmtId="0" fontId="55" fillId="0" borderId="13" xfId="0" applyFont="1" applyFill="1" applyBorder="1" applyAlignment="1">
      <alignment vertical="top"/>
    </xf>
    <xf numFmtId="0" fontId="0" fillId="0" borderId="0" xfId="0" applyFont="1" applyBorder="1" applyAlignment="1">
      <alignment/>
    </xf>
    <xf numFmtId="0" fontId="55" fillId="0" borderId="0" xfId="0" applyFont="1" applyFill="1" applyBorder="1" applyAlignment="1">
      <alignment horizontal="left" vertical="top"/>
    </xf>
    <xf numFmtId="3" fontId="55" fillId="0" borderId="0" xfId="0" applyNumberFormat="1" applyFont="1" applyFill="1" applyBorder="1" applyAlignment="1">
      <alignment horizontal="right" vertical="top"/>
    </xf>
    <xf numFmtId="165" fontId="55" fillId="0" borderId="0" xfId="59" applyNumberFormat="1" applyFont="1" applyFill="1" applyBorder="1" applyAlignment="1">
      <alignment horizontal="right" vertical="top"/>
    </xf>
    <xf numFmtId="164" fontId="55" fillId="0" borderId="0" xfId="59" applyNumberFormat="1" applyFont="1" applyFill="1" applyBorder="1" applyAlignment="1">
      <alignment horizontal="right" vertical="top"/>
    </xf>
    <xf numFmtId="166" fontId="55" fillId="0" borderId="0" xfId="0" applyNumberFormat="1" applyFont="1" applyBorder="1" applyAlignment="1">
      <alignment vertical="top"/>
    </xf>
    <xf numFmtId="0" fontId="54" fillId="0" borderId="0" xfId="0" applyFont="1" applyBorder="1" applyAlignment="1">
      <alignment/>
    </xf>
    <xf numFmtId="0" fontId="54" fillId="0" borderId="20" xfId="0" applyFont="1" applyFill="1" applyBorder="1" applyAlignment="1">
      <alignment horizontal="right"/>
    </xf>
    <xf numFmtId="0" fontId="55" fillId="0" borderId="11" xfId="0" applyFont="1" applyFill="1" applyBorder="1" applyAlignment="1">
      <alignment horizontal="left" vertical="top"/>
    </xf>
    <xf numFmtId="0" fontId="55" fillId="0" borderId="19" xfId="0" applyFont="1" applyFill="1" applyBorder="1" applyAlignment="1">
      <alignment horizontal="left"/>
    </xf>
    <xf numFmtId="3" fontId="56" fillId="0" borderId="21" xfId="0" applyNumberFormat="1" applyFont="1" applyFill="1" applyBorder="1" applyAlignment="1">
      <alignment horizontal="right"/>
    </xf>
    <xf numFmtId="165" fontId="56" fillId="0" borderId="0" xfId="59" applyNumberFormat="1" applyFont="1" applyFill="1" applyBorder="1" applyAlignment="1">
      <alignment horizontal="right"/>
    </xf>
    <xf numFmtId="164" fontId="56" fillId="0" borderId="0" xfId="59" applyNumberFormat="1" applyFont="1" applyFill="1" applyBorder="1" applyAlignment="1">
      <alignment horizontal="right"/>
    </xf>
    <xf numFmtId="166" fontId="56" fillId="0" borderId="21" xfId="0" applyNumberFormat="1" applyFont="1" applyBorder="1" applyAlignment="1">
      <alignment/>
    </xf>
    <xf numFmtId="0" fontId="53" fillId="0" borderId="15" xfId="0" applyFont="1" applyBorder="1" applyAlignment="1">
      <alignment/>
    </xf>
    <xf numFmtId="168" fontId="56" fillId="0" borderId="19" xfId="0" applyNumberFormat="1" applyFont="1" applyBorder="1" applyAlignment="1">
      <alignment horizontal="right"/>
    </xf>
    <xf numFmtId="167" fontId="56" fillId="0" borderId="21" xfId="0" applyNumberFormat="1" applyFont="1" applyBorder="1" applyAlignment="1">
      <alignment/>
    </xf>
    <xf numFmtId="3" fontId="56" fillId="0" borderId="19" xfId="0" applyNumberFormat="1" applyFont="1" applyBorder="1" applyAlignment="1">
      <alignment horizontal="right"/>
    </xf>
    <xf numFmtId="0" fontId="55" fillId="33" borderId="19" xfId="0" applyFont="1" applyFill="1" applyBorder="1" applyAlignment="1">
      <alignment horizontal="left" vertical="top"/>
    </xf>
    <xf numFmtId="3" fontId="55" fillId="33" borderId="21" xfId="0" applyNumberFormat="1" applyFont="1" applyFill="1" applyBorder="1" applyAlignment="1">
      <alignment vertical="top"/>
    </xf>
    <xf numFmtId="165" fontId="55" fillId="33" borderId="0" xfId="59" applyNumberFormat="1" applyFont="1" applyFill="1" applyBorder="1" applyAlignment="1">
      <alignment vertical="top"/>
    </xf>
    <xf numFmtId="166" fontId="55" fillId="33" borderId="21" xfId="0" applyNumberFormat="1" applyFont="1" applyFill="1" applyBorder="1" applyAlignment="1">
      <alignment vertical="top"/>
    </xf>
    <xf numFmtId="0" fontId="51" fillId="33" borderId="15" xfId="0" applyFont="1" applyFill="1" applyBorder="1" applyAlignment="1">
      <alignment/>
    </xf>
    <xf numFmtId="0" fontId="56" fillId="33" borderId="19" xfId="0" applyFont="1" applyFill="1" applyBorder="1" applyAlignment="1">
      <alignment horizontal="left" vertical="top"/>
    </xf>
    <xf numFmtId="3" fontId="56" fillId="33" borderId="21" xfId="0" applyNumberFormat="1" applyFont="1" applyFill="1" applyBorder="1" applyAlignment="1">
      <alignment vertical="top"/>
    </xf>
    <xf numFmtId="165" fontId="56" fillId="33" borderId="0" xfId="59" applyNumberFormat="1" applyFont="1" applyFill="1" applyBorder="1" applyAlignment="1">
      <alignment vertical="top"/>
    </xf>
    <xf numFmtId="167" fontId="56" fillId="33" borderId="21" xfId="0" applyNumberFormat="1" applyFont="1" applyFill="1" applyBorder="1" applyAlignment="1">
      <alignment vertical="top"/>
    </xf>
    <xf numFmtId="0" fontId="0" fillId="33" borderId="15" xfId="0" applyFont="1" applyFill="1" applyBorder="1" applyAlignment="1">
      <alignment/>
    </xf>
    <xf numFmtId="164" fontId="56" fillId="33" borderId="0" xfId="59" applyNumberFormat="1" applyFont="1" applyFill="1" applyBorder="1" applyAlignment="1">
      <alignment vertical="top"/>
    </xf>
    <xf numFmtId="167" fontId="55" fillId="33" borderId="21" xfId="0" applyNumberFormat="1" applyFont="1" applyFill="1" applyBorder="1" applyAlignment="1">
      <alignment vertical="top"/>
    </xf>
    <xf numFmtId="0" fontId="56" fillId="33" borderId="21" xfId="0" applyFont="1" applyFill="1" applyBorder="1" applyAlignment="1">
      <alignment vertical="top"/>
    </xf>
    <xf numFmtId="167" fontId="56" fillId="0" borderId="21" xfId="0" applyNumberFormat="1" applyFont="1" applyFill="1" applyBorder="1" applyAlignment="1">
      <alignment/>
    </xf>
    <xf numFmtId="0" fontId="53" fillId="0" borderId="15" xfId="0" applyFont="1" applyFill="1" applyBorder="1" applyAlignment="1">
      <alignment/>
    </xf>
    <xf numFmtId="3" fontId="56" fillId="0" borderId="19" xfId="0" applyNumberFormat="1" applyFont="1" applyFill="1" applyBorder="1" applyAlignment="1">
      <alignment horizontal="right"/>
    </xf>
    <xf numFmtId="0" fontId="0" fillId="0" borderId="0" xfId="0" applyFont="1" applyFill="1" applyAlignment="1">
      <alignment/>
    </xf>
    <xf numFmtId="0" fontId="0" fillId="33" borderId="0" xfId="0" applyFont="1" applyFill="1" applyAlignment="1">
      <alignment/>
    </xf>
    <xf numFmtId="0" fontId="53" fillId="0" borderId="0" xfId="0" applyFont="1" applyAlignment="1">
      <alignment/>
    </xf>
    <xf numFmtId="0" fontId="56" fillId="33" borderId="0" xfId="0" applyFont="1" applyFill="1" applyBorder="1" applyAlignment="1">
      <alignment vertical="top"/>
    </xf>
    <xf numFmtId="166" fontId="56" fillId="33" borderId="21" xfId="0" applyNumberFormat="1" applyFont="1" applyFill="1" applyBorder="1" applyAlignment="1">
      <alignment vertical="top"/>
    </xf>
    <xf numFmtId="0" fontId="55" fillId="33" borderId="17" xfId="0" applyFont="1" applyFill="1" applyBorder="1" applyAlignment="1">
      <alignment horizontal="left" vertical="top"/>
    </xf>
    <xf numFmtId="3" fontId="55" fillId="33" borderId="10" xfId="0" applyNumberFormat="1" applyFont="1" applyFill="1" applyBorder="1" applyAlignment="1">
      <alignment vertical="top"/>
    </xf>
    <xf numFmtId="165" fontId="55" fillId="33" borderId="11" xfId="0" applyNumberFormat="1" applyFont="1" applyFill="1" applyBorder="1" applyAlignment="1">
      <alignment vertical="top"/>
    </xf>
    <xf numFmtId="166" fontId="55" fillId="33" borderId="10" xfId="0" applyNumberFormat="1" applyFont="1" applyFill="1" applyBorder="1" applyAlignment="1">
      <alignment vertical="top"/>
    </xf>
    <xf numFmtId="0" fontId="51" fillId="33" borderId="18" xfId="0" applyFont="1" applyFill="1" applyBorder="1" applyAlignment="1">
      <alignment/>
    </xf>
    <xf numFmtId="0" fontId="56" fillId="0" borderId="0" xfId="0" applyFont="1" applyAlignment="1">
      <alignment vertical="top"/>
    </xf>
    <xf numFmtId="3" fontId="56" fillId="0" borderId="0" xfId="0" applyNumberFormat="1" applyFont="1" applyAlignment="1">
      <alignment vertical="top"/>
    </xf>
    <xf numFmtId="0" fontId="0" fillId="0" borderId="0" xfId="0" applyFont="1" applyFill="1" applyBorder="1" applyAlignment="1">
      <alignment/>
    </xf>
    <xf numFmtId="0" fontId="0" fillId="0" borderId="19" xfId="0" applyFont="1" applyBorder="1" applyAlignment="1">
      <alignment/>
    </xf>
    <xf numFmtId="0" fontId="0" fillId="33" borderId="19" xfId="0" applyFont="1" applyFill="1" applyBorder="1" applyAlignment="1">
      <alignment/>
    </xf>
    <xf numFmtId="3" fontId="56" fillId="0" borderId="19" xfId="0" applyNumberFormat="1" applyFont="1" applyBorder="1" applyAlignment="1">
      <alignment vertical="top"/>
    </xf>
    <xf numFmtId="3" fontId="0" fillId="33" borderId="19" xfId="0" applyNumberFormat="1" applyFont="1" applyFill="1" applyBorder="1" applyAlignment="1">
      <alignment/>
    </xf>
    <xf numFmtId="3" fontId="55" fillId="0" borderId="19" xfId="0" applyNumberFormat="1" applyFont="1" applyBorder="1" applyAlignment="1">
      <alignment vertical="top"/>
    </xf>
    <xf numFmtId="168" fontId="55" fillId="0" borderId="19" xfId="0" applyNumberFormat="1" applyFont="1" applyBorder="1" applyAlignment="1">
      <alignment vertical="top"/>
    </xf>
    <xf numFmtId="168" fontId="55" fillId="0" borderId="17" xfId="0" applyNumberFormat="1" applyFont="1" applyBorder="1" applyAlignment="1">
      <alignment vertical="top"/>
    </xf>
    <xf numFmtId="0" fontId="55" fillId="0" borderId="10" xfId="0" applyFont="1" applyFill="1" applyBorder="1" applyAlignment="1">
      <alignment horizontal="left" vertical="top"/>
    </xf>
    <xf numFmtId="0" fontId="53" fillId="0" borderId="11" xfId="0" applyFont="1" applyFill="1" applyBorder="1" applyAlignment="1">
      <alignment horizontal="right"/>
    </xf>
    <xf numFmtId="0" fontId="54" fillId="0" borderId="18" xfId="0" applyFont="1" applyFill="1" applyBorder="1" applyAlignment="1">
      <alignment horizontal="right"/>
    </xf>
    <xf numFmtId="0" fontId="54" fillId="0" borderId="17" xfId="0" applyFont="1" applyFill="1" applyBorder="1" applyAlignment="1">
      <alignment horizontal="right" wrapText="1"/>
    </xf>
    <xf numFmtId="0" fontId="55" fillId="0" borderId="16" xfId="0" applyFont="1" applyFill="1" applyBorder="1" applyAlignment="1">
      <alignment horizontal="center" vertical="top"/>
    </xf>
    <xf numFmtId="168" fontId="56" fillId="0" borderId="19" xfId="0" applyNumberFormat="1" applyFont="1" applyFill="1" applyBorder="1" applyAlignment="1">
      <alignment horizontal="right"/>
    </xf>
    <xf numFmtId="38" fontId="56" fillId="0" borderId="19" xfId="0" applyNumberFormat="1" applyFont="1" applyBorder="1" applyAlignment="1">
      <alignment wrapText="1"/>
    </xf>
    <xf numFmtId="6" fontId="56" fillId="0" borderId="21" xfId="0" applyNumberFormat="1" applyFont="1" applyFill="1" applyBorder="1" applyAlignment="1">
      <alignment horizontal="right"/>
    </xf>
    <xf numFmtId="0" fontId="55" fillId="0" borderId="17" xfId="0" applyFont="1" applyFill="1" applyBorder="1" applyAlignment="1">
      <alignment horizontal="left"/>
    </xf>
    <xf numFmtId="3" fontId="55" fillId="0" borderId="10" xfId="0" applyNumberFormat="1" applyFont="1" applyFill="1" applyBorder="1" applyAlignment="1">
      <alignment horizontal="right"/>
    </xf>
    <xf numFmtId="165" fontId="55" fillId="0" borderId="11" xfId="59" applyNumberFormat="1" applyFont="1" applyFill="1" applyBorder="1" applyAlignment="1">
      <alignment horizontal="right"/>
    </xf>
    <xf numFmtId="164" fontId="55" fillId="0" borderId="11" xfId="59" applyNumberFormat="1" applyFont="1" applyFill="1" applyBorder="1" applyAlignment="1">
      <alignment horizontal="right"/>
    </xf>
    <xf numFmtId="166" fontId="55" fillId="0" borderId="10" xfId="0" applyNumberFormat="1" applyFont="1" applyBorder="1" applyAlignment="1">
      <alignment/>
    </xf>
    <xf numFmtId="0" fontId="54" fillId="0" borderId="18" xfId="0" applyFont="1" applyBorder="1" applyAlignment="1">
      <alignment/>
    </xf>
    <xf numFmtId="6" fontId="55" fillId="0" borderId="17" xfId="0" applyNumberFormat="1" applyFont="1" applyBorder="1" applyAlignment="1">
      <alignment wrapText="1"/>
    </xf>
    <xf numFmtId="3" fontId="0" fillId="0" borderId="19" xfId="0" applyNumberFormat="1" applyFont="1" applyBorder="1" applyAlignment="1">
      <alignment horizontal="right"/>
    </xf>
    <xf numFmtId="168" fontId="55" fillId="0" borderId="17" xfId="0" applyNumberFormat="1" applyFont="1" applyBorder="1" applyAlignment="1">
      <alignment horizontal="right"/>
    </xf>
    <xf numFmtId="0" fontId="55" fillId="0" borderId="21" xfId="0" applyFont="1" applyFill="1" applyBorder="1" applyAlignment="1">
      <alignment horizontal="left" vertical="top"/>
    </xf>
    <xf numFmtId="6" fontId="0" fillId="0" borderId="19" xfId="0" applyNumberFormat="1" applyFont="1" applyBorder="1" applyAlignment="1">
      <alignment/>
    </xf>
    <xf numFmtId="38" fontId="56" fillId="0" borderId="19" xfId="0" applyNumberFormat="1" applyFont="1" applyFill="1" applyBorder="1" applyAlignment="1">
      <alignment wrapText="1"/>
    </xf>
    <xf numFmtId="0" fontId="57" fillId="0" borderId="0" xfId="0" applyFont="1" applyAlignment="1">
      <alignment horizontal="center"/>
    </xf>
    <xf numFmtId="168" fontId="56" fillId="0" borderId="19" xfId="0" applyNumberFormat="1" applyFont="1" applyBorder="1" applyAlignment="1">
      <alignment/>
    </xf>
    <xf numFmtId="0" fontId="57" fillId="0" borderId="0" xfId="0" applyFont="1" applyAlignment="1">
      <alignment horizontal="center"/>
    </xf>
    <xf numFmtId="0" fontId="58" fillId="0" borderId="0" xfId="0" applyFont="1" applyAlignment="1">
      <alignment horizontal="left" vertical="center"/>
    </xf>
    <xf numFmtId="0" fontId="59" fillId="0" borderId="19" xfId="0" applyFont="1" applyFill="1" applyBorder="1" applyAlignment="1">
      <alignment horizontal="left"/>
    </xf>
    <xf numFmtId="3" fontId="60" fillId="0" borderId="21" xfId="0" applyNumberFormat="1" applyFont="1" applyFill="1" applyBorder="1" applyAlignment="1">
      <alignment horizontal="right"/>
    </xf>
    <xf numFmtId="165" fontId="60" fillId="0" borderId="0" xfId="59" applyNumberFormat="1" applyFont="1" applyFill="1" applyBorder="1" applyAlignment="1">
      <alignment horizontal="right"/>
    </xf>
    <xf numFmtId="164" fontId="60" fillId="0" borderId="0" xfId="59" applyNumberFormat="1" applyFont="1" applyFill="1" applyBorder="1" applyAlignment="1">
      <alignment horizontal="right"/>
    </xf>
    <xf numFmtId="166" fontId="60" fillId="0" borderId="21" xfId="0" applyNumberFormat="1" applyFont="1" applyBorder="1" applyAlignment="1">
      <alignment/>
    </xf>
    <xf numFmtId="0" fontId="58" fillId="0" borderId="15" xfId="0" applyFont="1" applyBorder="1" applyAlignment="1">
      <alignment/>
    </xf>
    <xf numFmtId="168" fontId="60" fillId="0" borderId="19" xfId="0" applyNumberFormat="1" applyFont="1" applyBorder="1" applyAlignment="1">
      <alignment horizontal="right"/>
    </xf>
    <xf numFmtId="167" fontId="60" fillId="0" borderId="21" xfId="0" applyNumberFormat="1" applyFont="1" applyBorder="1" applyAlignment="1">
      <alignment/>
    </xf>
    <xf numFmtId="3" fontId="60" fillId="0" borderId="19" xfId="0" applyNumberFormat="1" applyFont="1" applyBorder="1" applyAlignment="1">
      <alignment horizontal="right"/>
    </xf>
    <xf numFmtId="167" fontId="60" fillId="0" borderId="21" xfId="0" applyNumberFormat="1" applyFont="1" applyFill="1" applyBorder="1" applyAlignment="1">
      <alignment/>
    </xf>
    <xf numFmtId="0" fontId="58" fillId="0" borderId="15" xfId="0" applyFont="1" applyFill="1" applyBorder="1" applyAlignment="1">
      <alignment/>
    </xf>
    <xf numFmtId="3" fontId="60" fillId="0" borderId="19" xfId="0" applyNumberFormat="1" applyFont="1" applyFill="1" applyBorder="1" applyAlignment="1">
      <alignment horizontal="right"/>
    </xf>
    <xf numFmtId="168" fontId="60" fillId="0" borderId="0" xfId="0" applyNumberFormat="1" applyFont="1" applyBorder="1" applyAlignment="1">
      <alignment horizontal="right" vertical="center"/>
    </xf>
    <xf numFmtId="0" fontId="61" fillId="0" borderId="0" xfId="0" applyFont="1" applyBorder="1" applyAlignment="1">
      <alignment/>
    </xf>
    <xf numFmtId="0" fontId="61" fillId="0" borderId="0" xfId="0" applyFont="1" applyAlignment="1">
      <alignment/>
    </xf>
    <xf numFmtId="0" fontId="61" fillId="0" borderId="0" xfId="0" applyFont="1" applyFill="1" applyBorder="1" applyAlignment="1">
      <alignment/>
    </xf>
    <xf numFmtId="0" fontId="53" fillId="0" borderId="0" xfId="0" applyFont="1" applyFill="1" applyAlignment="1">
      <alignment/>
    </xf>
    <xf numFmtId="0" fontId="54" fillId="0" borderId="22" xfId="0" applyFont="1" applyBorder="1" applyAlignment="1">
      <alignment horizontal="right" wrapText="1"/>
    </xf>
    <xf numFmtId="168" fontId="56" fillId="0" borderId="15" xfId="0" applyNumberFormat="1" applyFont="1" applyBorder="1" applyAlignment="1">
      <alignment horizontal="right"/>
    </xf>
    <xf numFmtId="168" fontId="60" fillId="0" borderId="15" xfId="0" applyNumberFormat="1" applyFont="1" applyBorder="1" applyAlignment="1">
      <alignment horizontal="right"/>
    </xf>
    <xf numFmtId="3" fontId="60" fillId="0" borderId="15" xfId="0" applyNumberFormat="1" applyFont="1" applyBorder="1" applyAlignment="1">
      <alignment horizontal="right"/>
    </xf>
    <xf numFmtId="3" fontId="60" fillId="0" borderId="15" xfId="0" applyNumberFormat="1" applyFont="1" applyFill="1" applyBorder="1" applyAlignment="1">
      <alignment horizontal="right"/>
    </xf>
    <xf numFmtId="166" fontId="56" fillId="0" borderId="14" xfId="0" applyNumberFormat="1" applyFont="1" applyBorder="1" applyAlignment="1">
      <alignment/>
    </xf>
    <xf numFmtId="166" fontId="60" fillId="0" borderId="0" xfId="0" applyNumberFormat="1" applyFont="1" applyBorder="1" applyAlignment="1">
      <alignment/>
    </xf>
    <xf numFmtId="167" fontId="60" fillId="0" borderId="0" xfId="0" applyNumberFormat="1" applyFont="1" applyBorder="1" applyAlignment="1">
      <alignment/>
    </xf>
    <xf numFmtId="167" fontId="60" fillId="0" borderId="0" xfId="0" applyNumberFormat="1" applyFont="1" applyFill="1" applyBorder="1" applyAlignment="1">
      <alignment/>
    </xf>
    <xf numFmtId="0" fontId="55" fillId="0" borderId="23" xfId="0" applyFont="1" applyFill="1" applyBorder="1" applyAlignment="1">
      <alignment horizontal="left"/>
    </xf>
    <xf numFmtId="0" fontId="54" fillId="0" borderId="24" xfId="0" applyFont="1" applyFill="1" applyBorder="1" applyAlignment="1" quotePrefix="1">
      <alignment horizontal="right" wrapText="1"/>
    </xf>
    <xf numFmtId="166" fontId="56" fillId="0" borderId="0" xfId="0" applyNumberFormat="1" applyFont="1" applyBorder="1" applyAlignment="1">
      <alignment/>
    </xf>
    <xf numFmtId="0" fontId="59" fillId="0" borderId="17" xfId="0" applyFont="1" applyFill="1" applyBorder="1" applyAlignment="1">
      <alignment horizontal="left"/>
    </xf>
    <xf numFmtId="3" fontId="60" fillId="0" borderId="10" xfId="0" applyNumberFormat="1" applyFont="1" applyFill="1" applyBorder="1" applyAlignment="1">
      <alignment horizontal="right"/>
    </xf>
    <xf numFmtId="167" fontId="60" fillId="0" borderId="11" xfId="0" applyNumberFormat="1" applyFont="1" applyBorder="1" applyAlignment="1">
      <alignment/>
    </xf>
    <xf numFmtId="3" fontId="60" fillId="0" borderId="18" xfId="0" applyNumberFormat="1" applyFont="1" applyBorder="1" applyAlignment="1">
      <alignment horizontal="right"/>
    </xf>
    <xf numFmtId="0" fontId="0" fillId="0" borderId="0" xfId="0" applyFill="1" applyAlignment="1">
      <alignment/>
    </xf>
    <xf numFmtId="0" fontId="57" fillId="0" borderId="0" xfId="0" applyFont="1" applyFill="1" applyAlignment="1">
      <alignment horizontal="center"/>
    </xf>
    <xf numFmtId="0" fontId="57" fillId="0" borderId="12" xfId="0" applyFont="1" applyFill="1" applyBorder="1" applyAlignment="1">
      <alignment horizontal="center"/>
    </xf>
    <xf numFmtId="0" fontId="56" fillId="0" borderId="19" xfId="0" applyFont="1" applyFill="1" applyBorder="1" applyAlignment="1">
      <alignment horizontal="left"/>
    </xf>
    <xf numFmtId="0" fontId="55" fillId="0" borderId="10" xfId="0" applyFont="1" applyFill="1" applyBorder="1" applyAlignment="1">
      <alignment horizontal="right" wrapText="1"/>
    </xf>
    <xf numFmtId="0" fontId="55" fillId="0" borderId="22" xfId="0" applyFont="1" applyFill="1" applyBorder="1" applyAlignment="1">
      <alignment horizontal="right" wrapText="1"/>
    </xf>
    <xf numFmtId="0" fontId="55" fillId="0" borderId="21" xfId="0" applyFont="1" applyFill="1" applyBorder="1" applyAlignment="1">
      <alignment horizontal="center"/>
    </xf>
    <xf numFmtId="0" fontId="55" fillId="0" borderId="15" xfId="0" applyFont="1" applyFill="1" applyBorder="1" applyAlignment="1">
      <alignment horizontal="center"/>
    </xf>
    <xf numFmtId="0" fontId="62" fillId="0" borderId="19" xfId="0" applyFont="1" applyFill="1" applyBorder="1" applyAlignment="1">
      <alignment horizontal="left"/>
    </xf>
    <xf numFmtId="3" fontId="56" fillId="0" borderId="21" xfId="0" applyNumberFormat="1" applyFont="1" applyFill="1" applyBorder="1" applyAlignment="1">
      <alignment/>
    </xf>
    <xf numFmtId="166" fontId="56" fillId="0" borderId="15" xfId="0" applyNumberFormat="1" applyFont="1" applyFill="1" applyBorder="1" applyAlignment="1">
      <alignment vertical="top"/>
    </xf>
    <xf numFmtId="167" fontId="56" fillId="0" borderId="15" xfId="0" applyNumberFormat="1" applyFont="1" applyFill="1" applyBorder="1" applyAlignment="1">
      <alignment vertical="top"/>
    </xf>
    <xf numFmtId="0" fontId="62" fillId="0" borderId="17" xfId="0" applyFont="1" applyFill="1" applyBorder="1" applyAlignment="1">
      <alignment horizontal="left"/>
    </xf>
    <xf numFmtId="3" fontId="56" fillId="0" borderId="10" xfId="0" applyNumberFormat="1" applyFont="1" applyFill="1" applyBorder="1" applyAlignment="1">
      <alignment/>
    </xf>
    <xf numFmtId="167" fontId="56" fillId="0" borderId="18" xfId="0" applyNumberFormat="1" applyFont="1" applyFill="1" applyBorder="1" applyAlignment="1">
      <alignment vertical="top"/>
    </xf>
    <xf numFmtId="0" fontId="55" fillId="0" borderId="0" xfId="0" applyFont="1" applyFill="1" applyBorder="1" applyAlignment="1">
      <alignment horizontal="center"/>
    </xf>
    <xf numFmtId="166" fontId="56" fillId="0" borderId="0" xfId="0" applyNumberFormat="1" applyFont="1" applyFill="1" applyBorder="1" applyAlignment="1">
      <alignment vertical="top"/>
    </xf>
    <xf numFmtId="167" fontId="56" fillId="0" borderId="0" xfId="0" applyNumberFormat="1" applyFont="1" applyFill="1" applyBorder="1" applyAlignment="1">
      <alignment vertical="top"/>
    </xf>
    <xf numFmtId="0" fontId="56" fillId="0" borderId="21" xfId="0" applyFont="1" applyFill="1" applyBorder="1" applyAlignment="1">
      <alignment/>
    </xf>
    <xf numFmtId="0" fontId="54" fillId="0" borderId="21" xfId="0" applyFont="1" applyFill="1" applyBorder="1" applyAlignment="1">
      <alignment horizontal="center"/>
    </xf>
    <xf numFmtId="0" fontId="54" fillId="0" borderId="0" xfId="0" applyFont="1" applyFill="1" applyBorder="1" applyAlignment="1">
      <alignment horizontal="center"/>
    </xf>
    <xf numFmtId="0" fontId="55" fillId="0" borderId="0" xfId="0" applyFont="1" applyFill="1" applyBorder="1" applyAlignment="1">
      <alignment horizontal="center"/>
    </xf>
    <xf numFmtId="0" fontId="55" fillId="0" borderId="0" xfId="0" applyFont="1" applyFill="1" applyBorder="1" applyAlignment="1">
      <alignment horizontal="right" wrapText="1"/>
    </xf>
    <xf numFmtId="0" fontId="60" fillId="0" borderId="0" xfId="0" applyFont="1" applyFill="1" applyAlignment="1">
      <alignment/>
    </xf>
    <xf numFmtId="0" fontId="55" fillId="0" borderId="12" xfId="0" applyFont="1" applyFill="1" applyBorder="1" applyAlignment="1">
      <alignment horizontal="left"/>
    </xf>
    <xf numFmtId="0" fontId="55" fillId="0" borderId="11" xfId="0" applyFont="1" applyFill="1" applyBorder="1" applyAlignment="1">
      <alignment horizontal="right" wrapText="1"/>
    </xf>
    <xf numFmtId="0" fontId="55" fillId="0" borderId="11" xfId="0" applyFont="1" applyFill="1" applyBorder="1" applyAlignment="1">
      <alignment horizontal="center" wrapText="1"/>
    </xf>
    <xf numFmtId="0" fontId="55" fillId="0" borderId="18" xfId="0" applyFont="1" applyFill="1" applyBorder="1" applyAlignment="1">
      <alignment horizontal="center" wrapText="1"/>
    </xf>
    <xf numFmtId="0" fontId="55" fillId="0" borderId="22" xfId="0" applyFont="1" applyFill="1" applyBorder="1" applyAlignment="1">
      <alignment horizontal="center" wrapText="1"/>
    </xf>
    <xf numFmtId="0" fontId="55" fillId="0" borderId="23" xfId="0" applyFont="1" applyFill="1" applyBorder="1" applyAlignment="1">
      <alignment horizontal="right" wrapText="1"/>
    </xf>
    <xf numFmtId="0" fontId="55" fillId="0" borderId="19" xfId="0" applyFont="1" applyFill="1" applyBorder="1" applyAlignment="1">
      <alignment horizontal="center"/>
    </xf>
    <xf numFmtId="165" fontId="56" fillId="0" borderId="0" xfId="59" applyNumberFormat="1" applyFont="1" applyFill="1" applyBorder="1" applyAlignment="1">
      <alignment/>
    </xf>
    <xf numFmtId="9" fontId="56" fillId="0" borderId="0" xfId="59" applyFont="1" applyFill="1" applyBorder="1" applyAlignment="1">
      <alignment/>
    </xf>
    <xf numFmtId="9" fontId="56" fillId="0" borderId="15" xfId="59" applyFont="1" applyFill="1" applyBorder="1" applyAlignment="1">
      <alignment/>
    </xf>
    <xf numFmtId="168" fontId="56" fillId="0" borderId="19" xfId="0" applyNumberFormat="1" applyFont="1" applyFill="1" applyBorder="1" applyAlignment="1">
      <alignment vertical="top"/>
    </xf>
    <xf numFmtId="0" fontId="56" fillId="0" borderId="0" xfId="0" applyFont="1" applyFill="1" applyBorder="1" applyAlignment="1">
      <alignment/>
    </xf>
    <xf numFmtId="0" fontId="56" fillId="0" borderId="15" xfId="0" applyFont="1" applyFill="1" applyBorder="1" applyAlignment="1">
      <alignment/>
    </xf>
    <xf numFmtId="6" fontId="56" fillId="0" borderId="0" xfId="0" applyNumberFormat="1" applyFont="1" applyFill="1" applyBorder="1" applyAlignment="1">
      <alignment/>
    </xf>
    <xf numFmtId="168" fontId="56" fillId="0" borderId="19" xfId="0" applyNumberFormat="1" applyFont="1" applyFill="1" applyBorder="1" applyAlignment="1">
      <alignment/>
    </xf>
    <xf numFmtId="3" fontId="55" fillId="0" borderId="10" xfId="0" applyNumberFormat="1" applyFont="1" applyFill="1" applyBorder="1" applyAlignment="1">
      <alignment/>
    </xf>
    <xf numFmtId="165" fontId="55" fillId="0" borderId="11" xfId="0" applyNumberFormat="1" applyFont="1" applyFill="1" applyBorder="1" applyAlignment="1">
      <alignment/>
    </xf>
    <xf numFmtId="9" fontId="55" fillId="0" borderId="11" xfId="0" applyNumberFormat="1" applyFont="1" applyFill="1" applyBorder="1" applyAlignment="1">
      <alignment/>
    </xf>
    <xf numFmtId="9" fontId="55" fillId="0" borderId="18" xfId="0" applyNumberFormat="1" applyFont="1" applyFill="1" applyBorder="1" applyAlignment="1">
      <alignment/>
    </xf>
    <xf numFmtId="166" fontId="55" fillId="0" borderId="11" xfId="0" applyNumberFormat="1" applyFont="1" applyFill="1" applyBorder="1" applyAlignment="1">
      <alignment vertical="top"/>
    </xf>
    <xf numFmtId="168" fontId="55" fillId="0" borderId="17" xfId="0" applyNumberFormat="1" applyFont="1" applyFill="1" applyBorder="1" applyAlignment="1">
      <alignment vertical="top"/>
    </xf>
    <xf numFmtId="9" fontId="56" fillId="0" borderId="15" xfId="59" applyFont="1" applyFill="1" applyBorder="1" applyAlignment="1">
      <alignment horizontal="left"/>
    </xf>
    <xf numFmtId="3" fontId="56" fillId="0" borderId="19" xfId="0" applyNumberFormat="1" applyFont="1" applyFill="1" applyBorder="1" applyAlignment="1">
      <alignment vertical="top"/>
    </xf>
    <xf numFmtId="0" fontId="56" fillId="0" borderId="15" xfId="0" applyFont="1" applyFill="1" applyBorder="1" applyAlignment="1">
      <alignment horizontal="left"/>
    </xf>
    <xf numFmtId="9" fontId="55" fillId="0" borderId="18" xfId="0" applyNumberFormat="1" applyFont="1" applyFill="1" applyBorder="1" applyAlignment="1">
      <alignment horizontal="left"/>
    </xf>
    <xf numFmtId="0" fontId="60" fillId="0" borderId="0" xfId="0" applyFont="1" applyFill="1" applyAlignment="1">
      <alignment horizontal="left"/>
    </xf>
    <xf numFmtId="0" fontId="55" fillId="0" borderId="19" xfId="0" applyFont="1" applyFill="1" applyBorder="1" applyAlignment="1" quotePrefix="1">
      <alignment horizontal="left"/>
    </xf>
    <xf numFmtId="0" fontId="60" fillId="0" borderId="19" xfId="0" applyFont="1" applyFill="1" applyBorder="1" applyAlignment="1">
      <alignment/>
    </xf>
    <xf numFmtId="168" fontId="55" fillId="0" borderId="17" xfId="0" applyNumberFormat="1" applyFont="1" applyFill="1" applyBorder="1" applyAlignment="1">
      <alignment/>
    </xf>
    <xf numFmtId="0" fontId="55" fillId="0" borderId="0" xfId="0" applyFont="1" applyFill="1" applyBorder="1" applyAlignment="1">
      <alignment horizontal="left"/>
    </xf>
    <xf numFmtId="3" fontId="55" fillId="0" borderId="0" xfId="0" applyNumberFormat="1" applyFont="1" applyFill="1" applyBorder="1" applyAlignment="1">
      <alignment/>
    </xf>
    <xf numFmtId="165" fontId="55" fillId="0" borderId="0" xfId="0" applyNumberFormat="1" applyFont="1" applyFill="1" applyBorder="1" applyAlignment="1">
      <alignment/>
    </xf>
    <xf numFmtId="9" fontId="55" fillId="0" borderId="0" xfId="0" applyNumberFormat="1" applyFont="1" applyFill="1" applyBorder="1" applyAlignment="1">
      <alignment/>
    </xf>
    <xf numFmtId="166" fontId="55" fillId="0" borderId="0" xfId="0" applyNumberFormat="1" applyFont="1" applyFill="1" applyBorder="1" applyAlignment="1">
      <alignment vertical="top"/>
    </xf>
    <xf numFmtId="168" fontId="55" fillId="0" borderId="0" xfId="0" applyNumberFormat="1" applyFont="1" applyFill="1" applyBorder="1" applyAlignment="1">
      <alignment/>
    </xf>
    <xf numFmtId="165" fontId="56" fillId="33" borderId="15" xfId="59" applyNumberFormat="1" applyFont="1" applyFill="1" applyBorder="1" applyAlignment="1">
      <alignment vertical="top"/>
    </xf>
    <xf numFmtId="0" fontId="57" fillId="0" borderId="0" xfId="0" applyFont="1" applyAlignment="1">
      <alignment horizontal="center"/>
    </xf>
    <xf numFmtId="0" fontId="51" fillId="0" borderId="0" xfId="0" applyFont="1" applyBorder="1" applyAlignment="1">
      <alignment wrapText="1"/>
    </xf>
    <xf numFmtId="0" fontId="57" fillId="0" borderId="0" xfId="0" applyFont="1" applyFill="1" applyAlignment="1">
      <alignment/>
    </xf>
    <xf numFmtId="0" fontId="57" fillId="0" borderId="0" xfId="0" applyFont="1" applyAlignment="1">
      <alignment/>
    </xf>
    <xf numFmtId="0" fontId="57" fillId="0" borderId="0" xfId="0" applyFont="1" applyAlignment="1">
      <alignment horizontal="left"/>
    </xf>
    <xf numFmtId="0" fontId="57" fillId="0" borderId="0" xfId="0" applyFont="1" applyAlignment="1">
      <alignment/>
    </xf>
    <xf numFmtId="0" fontId="53" fillId="0" borderId="0" xfId="0" applyFont="1" applyAlignment="1">
      <alignment vertical="center"/>
    </xf>
    <xf numFmtId="0" fontId="63" fillId="0" borderId="0" xfId="0" applyFont="1" applyAlignment="1">
      <alignment/>
    </xf>
    <xf numFmtId="0" fontId="62" fillId="0" borderId="0" xfId="0" applyFont="1" applyFill="1" applyBorder="1" applyAlignment="1">
      <alignment horizontal="left"/>
    </xf>
    <xf numFmtId="3" fontId="56" fillId="0" borderId="0" xfId="0" applyNumberFormat="1" applyFont="1" applyFill="1" applyBorder="1" applyAlignment="1">
      <alignment/>
    </xf>
    <xf numFmtId="0" fontId="57" fillId="0" borderId="0" xfId="0" applyFont="1" applyAlignment="1">
      <alignment horizontal="center"/>
    </xf>
    <xf numFmtId="0" fontId="51" fillId="0" borderId="0" xfId="0" applyFont="1" applyAlignment="1">
      <alignment wrapText="1"/>
    </xf>
    <xf numFmtId="0" fontId="54" fillId="0" borderId="14" xfId="0" applyFont="1" applyFill="1" applyBorder="1" applyAlignment="1">
      <alignment horizontal="right" wrapText="1"/>
    </xf>
    <xf numFmtId="0" fontId="54" fillId="0" borderId="14" xfId="0" applyFont="1" applyFill="1" applyBorder="1" applyAlignment="1">
      <alignment horizontal="right" wrapText="1"/>
    </xf>
    <xf numFmtId="0" fontId="57" fillId="0" borderId="0" xfId="0" applyFont="1" applyFill="1" applyAlignment="1">
      <alignment horizontal="center"/>
    </xf>
    <xf numFmtId="6" fontId="56" fillId="0" borderId="15" xfId="0" applyNumberFormat="1" applyFont="1" applyFill="1" applyBorder="1" applyAlignment="1">
      <alignment/>
    </xf>
    <xf numFmtId="166" fontId="55" fillId="0" borderId="18" xfId="0" applyNumberFormat="1" applyFont="1" applyFill="1" applyBorder="1" applyAlignment="1">
      <alignment vertical="top"/>
    </xf>
    <xf numFmtId="0" fontId="54" fillId="0" borderId="11" xfId="0" applyFont="1" applyBorder="1" applyAlignment="1">
      <alignment horizontal="right"/>
    </xf>
    <xf numFmtId="0" fontId="55" fillId="0" borderId="17" xfId="0" applyFont="1" applyBorder="1" applyAlignment="1">
      <alignment horizontal="left"/>
    </xf>
    <xf numFmtId="0" fontId="54" fillId="0" borderId="11" xfId="0" applyFont="1" applyFill="1" applyBorder="1" applyAlignment="1">
      <alignment horizontal="right" wrapText="1"/>
    </xf>
    <xf numFmtId="0" fontId="51" fillId="0" borderId="18" xfId="0" applyFont="1" applyFill="1" applyBorder="1" applyAlignment="1">
      <alignment horizontal="right"/>
    </xf>
    <xf numFmtId="0" fontId="55" fillId="0" borderId="12" xfId="0" applyFont="1" applyBorder="1" applyAlignment="1">
      <alignment horizontal="left"/>
    </xf>
    <xf numFmtId="0" fontId="54" fillId="0" borderId="13" xfId="0" applyFont="1" applyFill="1" applyBorder="1" applyAlignment="1">
      <alignment horizontal="right"/>
    </xf>
    <xf numFmtId="0" fontId="54" fillId="0" borderId="14" xfId="0" applyFont="1" applyFill="1" applyBorder="1" applyAlignment="1">
      <alignment horizontal="right"/>
    </xf>
    <xf numFmtId="0" fontId="54" fillId="0" borderId="13" xfId="0" applyFont="1" applyFill="1" applyBorder="1" applyAlignment="1">
      <alignment horizontal="right" wrapText="1"/>
    </xf>
    <xf numFmtId="0" fontId="51" fillId="0" borderId="16" xfId="0" applyFont="1" applyFill="1" applyBorder="1" applyAlignment="1">
      <alignment horizontal="right"/>
    </xf>
    <xf numFmtId="0" fontId="54" fillId="0" borderId="12" xfId="0" applyFont="1" applyFill="1" applyBorder="1" applyAlignment="1">
      <alignment horizontal="right" wrapText="1"/>
    </xf>
    <xf numFmtId="0" fontId="54" fillId="0" borderId="10" xfId="0" applyFont="1" applyFill="1" applyBorder="1" applyAlignment="1" quotePrefix="1">
      <alignment horizontal="right" wrapText="1"/>
    </xf>
    <xf numFmtId="0" fontId="55" fillId="0" borderId="13" xfId="0" applyFont="1" applyFill="1" applyBorder="1" applyAlignment="1">
      <alignment horizontal="right"/>
    </xf>
    <xf numFmtId="0" fontId="54" fillId="0" borderId="11" xfId="0" applyFont="1" applyFill="1" applyBorder="1" applyAlignment="1" quotePrefix="1">
      <alignment horizontal="right"/>
    </xf>
    <xf numFmtId="0" fontId="55" fillId="0" borderId="14" xfId="0" applyFont="1" applyFill="1" applyBorder="1" applyAlignment="1">
      <alignment horizontal="right"/>
    </xf>
    <xf numFmtId="0" fontId="55" fillId="0" borderId="14" xfId="0" applyFont="1" applyFill="1" applyBorder="1" applyAlignment="1">
      <alignment horizontal="center"/>
    </xf>
    <xf numFmtId="0" fontId="55" fillId="0" borderId="10" xfId="0" applyFont="1" applyFill="1" applyBorder="1" applyAlignment="1">
      <alignment horizontal="left"/>
    </xf>
    <xf numFmtId="0" fontId="57" fillId="0" borderId="0" xfId="0" applyFont="1" applyAlignment="1">
      <alignment horizontal="center"/>
    </xf>
    <xf numFmtId="0" fontId="54" fillId="0" borderId="14" xfId="0" applyFont="1" applyFill="1" applyBorder="1" applyAlignment="1">
      <alignment horizontal="right" wrapText="1"/>
    </xf>
    <xf numFmtId="165" fontId="60" fillId="0" borderId="11" xfId="59" applyNumberFormat="1" applyFont="1" applyFill="1" applyBorder="1" applyAlignment="1">
      <alignment horizontal="right"/>
    </xf>
    <xf numFmtId="164" fontId="60" fillId="0" borderId="11" xfId="59" applyNumberFormat="1" applyFont="1" applyFill="1" applyBorder="1" applyAlignment="1">
      <alignment horizontal="right"/>
    </xf>
    <xf numFmtId="167" fontId="60" fillId="0" borderId="10" xfId="0" applyNumberFormat="1" applyFont="1" applyBorder="1" applyAlignment="1">
      <alignment/>
    </xf>
    <xf numFmtId="0" fontId="58" fillId="0" borderId="18" xfId="0" applyFont="1" applyBorder="1" applyAlignment="1">
      <alignment/>
    </xf>
    <xf numFmtId="3" fontId="60" fillId="0" borderId="17" xfId="0" applyNumberFormat="1" applyFont="1" applyBorder="1" applyAlignment="1">
      <alignment horizontal="right"/>
    </xf>
    <xf numFmtId="0" fontId="59" fillId="0" borderId="0" xfId="0" applyFont="1" applyFill="1" applyBorder="1" applyAlignment="1">
      <alignment horizontal="left"/>
    </xf>
    <xf numFmtId="3" fontId="60" fillId="0" borderId="0" xfId="0" applyNumberFormat="1" applyFont="1" applyFill="1" applyBorder="1" applyAlignment="1">
      <alignment horizontal="right"/>
    </xf>
    <xf numFmtId="0" fontId="58" fillId="0" borderId="0" xfId="0" applyFont="1" applyBorder="1" applyAlignment="1">
      <alignment/>
    </xf>
    <xf numFmtId="3" fontId="60" fillId="0" borderId="0" xfId="0" applyNumberFormat="1" applyFont="1" applyBorder="1" applyAlignment="1">
      <alignment horizontal="right"/>
    </xf>
    <xf numFmtId="0" fontId="59" fillId="0" borderId="11" xfId="0" applyFont="1" applyFill="1" applyBorder="1" applyAlignment="1">
      <alignment horizontal="left"/>
    </xf>
    <xf numFmtId="3" fontId="60" fillId="0" borderId="11" xfId="0" applyNumberFormat="1" applyFont="1" applyFill="1" applyBorder="1" applyAlignment="1">
      <alignment horizontal="right"/>
    </xf>
    <xf numFmtId="0" fontId="58" fillId="0" borderId="11" xfId="0" applyFont="1" applyBorder="1" applyAlignment="1">
      <alignment/>
    </xf>
    <xf numFmtId="3" fontId="60" fillId="0" borderId="11" xfId="0" applyNumberFormat="1" applyFont="1" applyBorder="1" applyAlignment="1">
      <alignment horizontal="right"/>
    </xf>
    <xf numFmtId="0" fontId="57" fillId="0" borderId="0" xfId="0" applyFont="1" applyFill="1" applyAlignment="1">
      <alignment horizontal="center"/>
    </xf>
    <xf numFmtId="16" fontId="55" fillId="0" borderId="19" xfId="0" applyNumberFormat="1" applyFont="1" applyFill="1" applyBorder="1" applyAlignment="1" quotePrefix="1">
      <alignment horizontal="left"/>
    </xf>
    <xf numFmtId="0" fontId="57" fillId="0" borderId="0" xfId="0" applyFont="1" applyAlignment="1">
      <alignment horizontal="center"/>
    </xf>
    <xf numFmtId="0" fontId="64" fillId="0" borderId="0" xfId="0" applyFont="1" applyAlignment="1">
      <alignment horizontal="center"/>
    </xf>
    <xf numFmtId="0" fontId="57" fillId="0" borderId="0" xfId="0" applyFont="1" applyFill="1" applyAlignment="1">
      <alignment horizontal="center"/>
    </xf>
    <xf numFmtId="0" fontId="55" fillId="0" borderId="0" xfId="0" applyFont="1" applyFill="1" applyBorder="1" applyAlignment="1">
      <alignment horizontal="center"/>
    </xf>
    <xf numFmtId="0" fontId="57" fillId="0" borderId="0" xfId="0" applyFont="1" applyAlignment="1">
      <alignment horizontal="center"/>
    </xf>
    <xf numFmtId="0" fontId="64" fillId="0" borderId="0" xfId="0" applyFont="1" applyAlignment="1">
      <alignment horizontal="center"/>
    </xf>
    <xf numFmtId="0" fontId="55" fillId="0" borderId="12" xfId="0" applyFont="1" applyFill="1" applyBorder="1" applyAlignment="1">
      <alignment horizontal="right" vertical="top" wrapText="1"/>
    </xf>
    <xf numFmtId="0" fontId="55" fillId="0" borderId="17" xfId="0" applyFont="1" applyFill="1" applyBorder="1" applyAlignment="1">
      <alignment horizontal="right" vertical="top" wrapText="1"/>
    </xf>
    <xf numFmtId="0" fontId="57" fillId="0" borderId="0" xfId="0" applyFont="1" applyFill="1" applyAlignment="1">
      <alignment horizontal="center"/>
    </xf>
    <xf numFmtId="0" fontId="54" fillId="0" borderId="12" xfId="0" applyFont="1" applyFill="1" applyBorder="1" applyAlignment="1">
      <alignment horizontal="right" wrapText="1"/>
    </xf>
    <xf numFmtId="0" fontId="54" fillId="0" borderId="17" xfId="0" applyFont="1" applyFill="1" applyBorder="1" applyAlignment="1">
      <alignment horizontal="right" wrapText="1"/>
    </xf>
    <xf numFmtId="0" fontId="54" fillId="0" borderId="20" xfId="0" applyFont="1" applyFill="1" applyBorder="1" applyAlignment="1">
      <alignment horizontal="center"/>
    </xf>
    <xf numFmtId="0" fontId="54" fillId="0" borderId="24" xfId="0" applyFont="1" applyFill="1" applyBorder="1" applyAlignment="1">
      <alignment horizontal="center"/>
    </xf>
    <xf numFmtId="0" fontId="54" fillId="0" borderId="22" xfId="0" applyFont="1" applyFill="1" applyBorder="1" applyAlignment="1">
      <alignment horizontal="center"/>
    </xf>
    <xf numFmtId="0" fontId="55" fillId="0" borderId="20" xfId="0" applyFont="1" applyFill="1" applyBorder="1" applyAlignment="1">
      <alignment horizontal="center"/>
    </xf>
    <xf numFmtId="0" fontId="55" fillId="0" borderId="22" xfId="0" applyFont="1" applyFill="1" applyBorder="1" applyAlignment="1">
      <alignment horizontal="center"/>
    </xf>
    <xf numFmtId="0" fontId="58" fillId="0" borderId="0" xfId="0" applyFont="1" applyAlignment="1">
      <alignment horizontal="left" vertical="center" wrapText="1"/>
    </xf>
    <xf numFmtId="3" fontId="54" fillId="0" borderId="12" xfId="0" applyNumberFormat="1" applyFont="1" applyFill="1" applyBorder="1" applyAlignment="1">
      <alignment horizontal="right" wrapText="1"/>
    </xf>
    <xf numFmtId="0" fontId="0" fillId="0" borderId="17" xfId="0" applyBorder="1" applyAlignment="1">
      <alignment wrapText="1"/>
    </xf>
    <xf numFmtId="0" fontId="65" fillId="0" borderId="14" xfId="0" applyFont="1" applyFill="1" applyBorder="1" applyAlignment="1">
      <alignment horizontal="center"/>
    </xf>
    <xf numFmtId="0" fontId="55" fillId="0" borderId="12" xfId="0" applyFont="1" applyFill="1" applyBorder="1" applyAlignment="1">
      <alignment horizontal="left" wrapText="1"/>
    </xf>
    <xf numFmtId="0" fontId="55" fillId="0" borderId="17" xfId="0" applyFont="1" applyFill="1" applyBorder="1" applyAlignment="1">
      <alignment horizontal="left" wrapText="1"/>
    </xf>
    <xf numFmtId="0" fontId="55" fillId="0" borderId="24" xfId="0" applyFont="1" applyFill="1" applyBorder="1" applyAlignment="1">
      <alignment horizontal="center"/>
    </xf>
    <xf numFmtId="0" fontId="55" fillId="0" borderId="0" xfId="0" applyFont="1" applyFill="1" applyBorder="1" applyAlignment="1">
      <alignment horizontal="center"/>
    </xf>
    <xf numFmtId="0" fontId="66" fillId="0" borderId="14" xfId="0" applyFont="1" applyFill="1" applyBorder="1" applyAlignment="1">
      <alignment horizontal="center"/>
    </xf>
    <xf numFmtId="0" fontId="65"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152400</xdr:rowOff>
    </xdr:from>
    <xdr:to>
      <xdr:col>8</xdr:col>
      <xdr:colOff>523875</xdr:colOff>
      <xdr:row>41</xdr:row>
      <xdr:rowOff>19050</xdr:rowOff>
    </xdr:to>
    <xdr:sp>
      <xdr:nvSpPr>
        <xdr:cNvPr id="1" name="TextBox 1"/>
        <xdr:cNvSpPr txBox="1">
          <a:spLocks noChangeArrowheads="1"/>
        </xdr:cNvSpPr>
      </xdr:nvSpPr>
      <xdr:spPr>
        <a:xfrm>
          <a:off x="142875" y="152400"/>
          <a:ext cx="5257800" cy="767715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Arial"/>
              <a:ea typeface="Arial"/>
              <a:cs typeface="Arial"/>
            </a:rPr>
            <a:t>Appendix A</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Methodology</a:t>
          </a:r>
          <a:r>
            <a:rPr lang="en-US" cap="none" sz="12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This report includes only taxpayers with premises subject to the CRT.  Liability is defined as the tax due for premises with annualized base rent of $250,000 or more minus the applicable tax credit.  In cases where the taxpayer did not file an annual return, the taxpayer base rent and CRT liability are computed based on total payments for the tax year and the number of premises is set to one.  Taxpayers that rent premises for less than a full year must annualize their base rent on their CRT return to determine if the lease is subject to tax; only premises with annualized base rent of $250,000 or more (before the 35 percent reduction) are subject to tax.  Liability reported does not include penalties, interest, or collections that result from audits. Dollar values in this report are generally expressed in thousands; sums of these rounded values may not precisely total the individual components because they are computed using the full values.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To preserve taxpayer confidentiality, tables that report at the taxpayer level must have at least ten taxpayers in every cell.  In tables that report at the premise level, each cell must have at least ten premises and these premises must be associated with at least ten taxpayers.  As a result, some data are not reported, and some reported categories are combined.  Data are also omitted in cases where figures could be calculated using values provided in other tables.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 this report, the term </a:t>
          </a:r>
          <a:r>
            <a:rPr lang="en-US" cap="none" sz="1100" b="0" i="1" u="none" baseline="0">
              <a:solidFill>
                <a:srgbClr val="000000"/>
              </a:solidFill>
              <a:latin typeface="Times New Roman"/>
              <a:ea typeface="Times New Roman"/>
              <a:cs typeface="Times New Roman"/>
            </a:rPr>
            <a:t>base rent</a:t>
          </a:r>
          <a:r>
            <a:rPr lang="en-US" cap="none" sz="1100" b="0" i="0" u="none" baseline="0">
              <a:solidFill>
                <a:srgbClr val="000000"/>
              </a:solidFill>
              <a:latin typeface="Times New Roman"/>
              <a:ea typeface="Times New Roman"/>
              <a:cs typeface="Times New Roman"/>
            </a:rPr>
            <a:t> refers to the rent paid by the taxpayer before the 35 percent rent reduction.  Base rent for individual premises is taken from page two premises information on the return, if available. Otherwise, the base rent for each premises is computed as the total base rent reported on page one divided by the number of taxable premises, i.e. the average premises base rent.  The report provides actual base rent for approximately 92 percent of premises and average base rent for the remaining premises.  The base rent at the taxpayer level is computed as the sum of the base rent for all the premises associated with the taxpayer.   Therefore, total liability is the same whether it is reported at the taxpayer level or at the premises level. Starting with this year’s report, taxpayers with total base rent under $250,000 are included; they were excluded in prior years’ reports.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Premises zip codes are taken from premises data provided by the taxpayer on the return.  If the taxpayer did not provide the zip code for premises or provided an invalid zip code, and the taxpayer had only one premises, then this report assigns the taxpayer zip code to the premises.  If the taxpayer did not provide the zip code for premises or provided an invalid zip code, and the taxpayer has multiple premises, then the zip code for the premises is classified as “other/not available” on those tables reporting for the full CRT population.  The address data has been cleaned to obtain as many zip codes as possible.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Small Business Tax Credit is not included in this report because it became effective June 1, 2018. Next year’s report will include statistical information for recipients of this credit.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99FF"/>
    <pageSetUpPr fitToPage="1"/>
  </sheetPr>
  <dimension ref="A1:O27"/>
  <sheetViews>
    <sheetView showGridLines="0" tabSelected="1" zoomScalePageLayoutView="0" workbookViewId="0" topLeftCell="A1">
      <selection activeCell="A1" sqref="A1"/>
    </sheetView>
  </sheetViews>
  <sheetFormatPr defaultColWidth="9.140625" defaultRowHeight="15"/>
  <cols>
    <col min="1" max="1" width="13.00390625" style="53" customWidth="1"/>
    <col min="2" max="2" width="119.8515625" style="53" customWidth="1"/>
    <col min="3" max="3" width="9.140625" style="191" customWidth="1"/>
    <col min="4" max="4" width="10.00390625" style="191" bestFit="1" customWidth="1"/>
    <col min="5" max="16384" width="9.140625" style="191" customWidth="1"/>
  </cols>
  <sheetData>
    <row r="1" spans="1:15" ht="18">
      <c r="A1" s="191" t="s">
        <v>119</v>
      </c>
      <c r="D1" s="192"/>
      <c r="E1" s="192"/>
      <c r="F1" s="192"/>
      <c r="G1" s="192"/>
      <c r="H1" s="192"/>
      <c r="I1" s="192"/>
      <c r="J1" s="192"/>
      <c r="K1" s="192"/>
      <c r="L1" s="192"/>
      <c r="M1" s="192"/>
      <c r="N1" s="192"/>
      <c r="O1" s="192"/>
    </row>
    <row r="2" spans="2:15" ht="18">
      <c r="B2" s="194"/>
      <c r="D2" s="193"/>
      <c r="E2" s="193"/>
      <c r="F2" s="193"/>
      <c r="G2" s="193"/>
      <c r="H2" s="193"/>
      <c r="I2" s="193"/>
      <c r="J2" s="193"/>
      <c r="K2" s="193"/>
      <c r="L2" s="193"/>
      <c r="M2" s="193"/>
      <c r="N2" s="193"/>
      <c r="O2" s="193"/>
    </row>
    <row r="3" spans="1:15" ht="18">
      <c r="A3" s="53" t="s">
        <v>39</v>
      </c>
      <c r="B3" s="194" t="s">
        <v>124</v>
      </c>
      <c r="D3" s="193"/>
      <c r="E3" s="193"/>
      <c r="F3" s="193"/>
      <c r="G3" s="193"/>
      <c r="H3" s="193"/>
      <c r="I3" s="193"/>
      <c r="J3" s="193"/>
      <c r="K3" s="193"/>
      <c r="L3" s="193"/>
      <c r="M3" s="193"/>
      <c r="N3" s="193"/>
      <c r="O3" s="193"/>
    </row>
    <row r="4" spans="1:15" ht="18">
      <c r="A4" s="53" t="s">
        <v>38</v>
      </c>
      <c r="B4" s="194" t="s">
        <v>126</v>
      </c>
      <c r="D4" s="193"/>
      <c r="E4" s="193"/>
      <c r="F4" s="193"/>
      <c r="G4" s="193"/>
      <c r="H4" s="193"/>
      <c r="I4" s="193"/>
      <c r="J4" s="193"/>
      <c r="K4" s="193"/>
      <c r="L4" s="193"/>
      <c r="M4" s="193"/>
      <c r="N4" s="193"/>
      <c r="O4" s="193"/>
    </row>
    <row r="5" spans="1:15" ht="18">
      <c r="A5" s="53" t="s">
        <v>72</v>
      </c>
      <c r="B5" s="194" t="s">
        <v>130</v>
      </c>
      <c r="D5" s="193"/>
      <c r="E5" s="193"/>
      <c r="F5" s="193"/>
      <c r="G5" s="193"/>
      <c r="H5" s="193"/>
      <c r="I5" s="193"/>
      <c r="J5" s="193"/>
      <c r="K5" s="193"/>
      <c r="L5" s="193"/>
      <c r="M5" s="193"/>
      <c r="N5" s="193"/>
      <c r="O5" s="193"/>
    </row>
    <row r="6" spans="1:15" ht="18">
      <c r="A6" s="53" t="s">
        <v>81</v>
      </c>
      <c r="B6" s="194" t="s">
        <v>127</v>
      </c>
      <c r="D6" s="193"/>
      <c r="E6" s="193"/>
      <c r="F6" s="193"/>
      <c r="G6" s="193"/>
      <c r="H6" s="193"/>
      <c r="I6" s="193"/>
      <c r="J6" s="193"/>
      <c r="K6" s="193"/>
      <c r="L6" s="193"/>
      <c r="M6" s="193"/>
      <c r="N6" s="193"/>
      <c r="O6" s="193"/>
    </row>
    <row r="7" spans="1:15" ht="18">
      <c r="A7" s="53" t="s">
        <v>83</v>
      </c>
      <c r="B7" s="194" t="s">
        <v>162</v>
      </c>
      <c r="D7" s="193"/>
      <c r="E7" s="193"/>
      <c r="F7" s="193"/>
      <c r="G7" s="193"/>
      <c r="H7" s="193"/>
      <c r="I7" s="193"/>
      <c r="J7" s="193"/>
      <c r="K7" s="193"/>
      <c r="L7" s="193"/>
      <c r="M7" s="193"/>
      <c r="N7" s="193"/>
      <c r="O7" s="193"/>
    </row>
    <row r="8" spans="1:15" ht="18">
      <c r="A8" s="53" t="s">
        <v>85</v>
      </c>
      <c r="B8" s="194" t="s">
        <v>125</v>
      </c>
      <c r="D8" s="193"/>
      <c r="E8" s="193"/>
      <c r="F8" s="193"/>
      <c r="G8" s="193"/>
      <c r="H8" s="193"/>
      <c r="I8" s="193"/>
      <c r="J8" s="193"/>
      <c r="K8" s="193"/>
      <c r="L8" s="193"/>
      <c r="M8" s="193"/>
      <c r="N8" s="193"/>
      <c r="O8" s="193"/>
    </row>
    <row r="9" spans="1:15" ht="18">
      <c r="A9" s="53" t="s">
        <v>86</v>
      </c>
      <c r="B9" s="194" t="s">
        <v>128</v>
      </c>
      <c r="D9" s="193"/>
      <c r="E9" s="193"/>
      <c r="F9" s="193"/>
      <c r="G9" s="193"/>
      <c r="H9" s="193"/>
      <c r="I9" s="193"/>
      <c r="J9" s="193"/>
      <c r="K9" s="193"/>
      <c r="L9" s="193"/>
      <c r="M9" s="193"/>
      <c r="N9" s="193"/>
      <c r="O9" s="193"/>
    </row>
    <row r="10" spans="1:15" ht="18">
      <c r="A10" s="53" t="s">
        <v>92</v>
      </c>
      <c r="B10" s="194" t="s">
        <v>120</v>
      </c>
      <c r="D10" s="193"/>
      <c r="E10" s="193"/>
      <c r="F10" s="193"/>
      <c r="G10" s="193"/>
      <c r="H10" s="193"/>
      <c r="I10" s="193"/>
      <c r="J10" s="193"/>
      <c r="K10" s="193"/>
      <c r="L10" s="193"/>
      <c r="M10" s="193"/>
      <c r="N10" s="193"/>
      <c r="O10" s="193"/>
    </row>
    <row r="11" spans="1:15" ht="18">
      <c r="A11" s="53" t="s">
        <v>103</v>
      </c>
      <c r="B11" s="194" t="s">
        <v>144</v>
      </c>
      <c r="D11" s="193"/>
      <c r="E11" s="193"/>
      <c r="F11" s="193"/>
      <c r="G11" s="193"/>
      <c r="H11" s="193"/>
      <c r="I11" s="193"/>
      <c r="J11" s="193"/>
      <c r="K11" s="193"/>
      <c r="L11" s="193"/>
      <c r="M11" s="193"/>
      <c r="N11" s="193"/>
      <c r="O11" s="193"/>
    </row>
    <row r="12" spans="1:15" ht="18">
      <c r="A12" s="53" t="s">
        <v>104</v>
      </c>
      <c r="B12" s="194" t="s">
        <v>121</v>
      </c>
      <c r="D12" s="193"/>
      <c r="E12" s="193"/>
      <c r="F12" s="193"/>
      <c r="G12" s="193"/>
      <c r="H12" s="193"/>
      <c r="I12" s="193"/>
      <c r="J12" s="193"/>
      <c r="K12" s="193"/>
      <c r="L12" s="193"/>
      <c r="M12" s="193"/>
      <c r="N12" s="193"/>
      <c r="O12" s="193"/>
    </row>
    <row r="13" spans="1:15" ht="18">
      <c r="A13" s="53" t="s">
        <v>106</v>
      </c>
      <c r="B13" s="194" t="s">
        <v>129</v>
      </c>
      <c r="D13" s="193"/>
      <c r="E13" s="193"/>
      <c r="F13" s="193"/>
      <c r="G13" s="193"/>
      <c r="H13" s="193"/>
      <c r="I13" s="193"/>
      <c r="J13" s="193"/>
      <c r="K13" s="193"/>
      <c r="L13" s="193"/>
      <c r="M13" s="193"/>
      <c r="N13" s="193"/>
      <c r="O13" s="193"/>
    </row>
    <row r="14" spans="1:15" ht="18">
      <c r="A14" s="53" t="s">
        <v>118</v>
      </c>
      <c r="B14" s="194" t="s">
        <v>122</v>
      </c>
      <c r="D14" s="190"/>
      <c r="E14" s="190"/>
      <c r="F14" s="190"/>
      <c r="G14" s="190"/>
      <c r="H14" s="190"/>
      <c r="I14" s="190"/>
      <c r="J14" s="190"/>
      <c r="K14" s="190"/>
      <c r="L14" s="190"/>
      <c r="M14" s="190"/>
      <c r="N14" s="190"/>
      <c r="O14" s="190"/>
    </row>
    <row r="15" spans="1:15" ht="18">
      <c r="A15" s="53" t="s">
        <v>131</v>
      </c>
      <c r="B15" s="194" t="s">
        <v>123</v>
      </c>
      <c r="D15" s="193"/>
      <c r="E15" s="193"/>
      <c r="F15" s="193"/>
      <c r="G15" s="193"/>
      <c r="H15" s="193"/>
      <c r="I15" s="193"/>
      <c r="J15" s="193"/>
      <c r="K15" s="193"/>
      <c r="L15" s="193"/>
      <c r="M15" s="193"/>
      <c r="N15" s="193"/>
      <c r="O15" s="193"/>
    </row>
    <row r="16" spans="1:15" ht="18">
      <c r="A16" s="53" t="s">
        <v>132</v>
      </c>
      <c r="B16" s="194" t="s">
        <v>149</v>
      </c>
      <c r="D16" s="193"/>
      <c r="E16" s="193"/>
      <c r="F16" s="193"/>
      <c r="G16" s="193"/>
      <c r="H16" s="193"/>
      <c r="I16" s="193"/>
      <c r="J16" s="193"/>
      <c r="K16" s="193"/>
      <c r="L16" s="193"/>
      <c r="M16" s="193"/>
      <c r="N16" s="193"/>
      <c r="O16" s="193"/>
    </row>
    <row r="17" spans="2:15" ht="18">
      <c r="B17" s="194" t="s">
        <v>165</v>
      </c>
      <c r="D17" s="193"/>
      <c r="E17" s="193"/>
      <c r="F17" s="193"/>
      <c r="G17" s="193"/>
      <c r="H17" s="193"/>
      <c r="I17" s="193"/>
      <c r="J17" s="193"/>
      <c r="K17" s="193"/>
      <c r="L17" s="193"/>
      <c r="M17" s="193"/>
      <c r="N17" s="193"/>
      <c r="O17" s="193"/>
    </row>
    <row r="18" spans="1:15" ht="18">
      <c r="A18" s="53" t="s">
        <v>133</v>
      </c>
      <c r="B18" s="194" t="s">
        <v>150</v>
      </c>
      <c r="D18" s="193"/>
      <c r="E18" s="193"/>
      <c r="F18" s="193"/>
      <c r="G18" s="193"/>
      <c r="H18" s="193"/>
      <c r="I18" s="193"/>
      <c r="J18" s="193"/>
      <c r="K18" s="193"/>
      <c r="L18" s="193"/>
      <c r="M18" s="193"/>
      <c r="N18" s="193"/>
      <c r="O18" s="193"/>
    </row>
    <row r="19" spans="2:15" ht="18">
      <c r="B19" s="194" t="s">
        <v>164</v>
      </c>
      <c r="D19" s="193"/>
      <c r="E19" s="193"/>
      <c r="F19" s="193"/>
      <c r="G19" s="193"/>
      <c r="H19" s="193"/>
      <c r="I19" s="193"/>
      <c r="J19" s="193"/>
      <c r="K19" s="193"/>
      <c r="L19" s="193"/>
      <c r="M19" s="193"/>
      <c r="N19" s="193"/>
      <c r="O19" s="193"/>
    </row>
    <row r="20" spans="1:15" ht="18">
      <c r="A20" s="53" t="s">
        <v>135</v>
      </c>
      <c r="B20" s="194" t="s">
        <v>151</v>
      </c>
      <c r="D20" s="190"/>
      <c r="E20" s="190"/>
      <c r="F20" s="190"/>
      <c r="G20" s="190"/>
      <c r="H20" s="190"/>
      <c r="I20" s="190"/>
      <c r="J20" s="190"/>
      <c r="K20" s="190"/>
      <c r="L20" s="193"/>
      <c r="M20" s="193"/>
      <c r="N20" s="193"/>
      <c r="O20" s="193"/>
    </row>
    <row r="21" spans="2:15" ht="18">
      <c r="B21" s="194" t="s">
        <v>152</v>
      </c>
      <c r="D21" s="190"/>
      <c r="E21" s="190"/>
      <c r="F21" s="190"/>
      <c r="G21" s="190"/>
      <c r="H21" s="190"/>
      <c r="I21" s="190"/>
      <c r="J21" s="190"/>
      <c r="K21" s="190"/>
      <c r="L21" s="193"/>
      <c r="M21" s="193"/>
      <c r="N21" s="193"/>
      <c r="O21" s="193"/>
    </row>
    <row r="22" spans="1:15" ht="18">
      <c r="A22" s="53" t="s">
        <v>138</v>
      </c>
      <c r="B22" s="194" t="s">
        <v>153</v>
      </c>
      <c r="D22" s="190"/>
      <c r="E22" s="190"/>
      <c r="F22" s="190"/>
      <c r="G22" s="190"/>
      <c r="H22" s="190"/>
      <c r="I22" s="190"/>
      <c r="J22" s="190"/>
      <c r="K22" s="190"/>
      <c r="L22" s="193"/>
      <c r="M22" s="193"/>
      <c r="N22" s="193"/>
      <c r="O22" s="193"/>
    </row>
    <row r="23" spans="2:15" ht="18">
      <c r="B23" s="194" t="s">
        <v>154</v>
      </c>
      <c r="D23" s="190"/>
      <c r="E23" s="190"/>
      <c r="F23" s="190"/>
      <c r="G23" s="190"/>
      <c r="H23" s="190"/>
      <c r="I23" s="190"/>
      <c r="J23" s="190"/>
      <c r="K23" s="190"/>
      <c r="L23" s="193"/>
      <c r="M23" s="193"/>
      <c r="N23" s="193"/>
      <c r="O23" s="193"/>
    </row>
    <row r="24" spans="1:2" ht="18">
      <c r="A24" s="53" t="s">
        <v>174</v>
      </c>
      <c r="B24" s="194" t="s">
        <v>175</v>
      </c>
    </row>
    <row r="25" ht="18">
      <c r="B25" s="195"/>
    </row>
    <row r="27" spans="5:13" ht="18">
      <c r="E27" s="188"/>
      <c r="F27" s="188"/>
      <c r="G27" s="188"/>
      <c r="H27" s="188"/>
      <c r="I27" s="188"/>
      <c r="J27" s="188"/>
      <c r="K27" s="188"/>
      <c r="L27" s="188"/>
      <c r="M27" s="188"/>
    </row>
  </sheetData>
  <sheetProtection/>
  <printOptions/>
  <pageMargins left="0.7" right="0.7" top="0.75" bottom="0.75" header="0.3" footer="0.3"/>
  <pageSetup fitToHeight="1" fitToWidth="1" orientation="landscape" scale="92"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H33"/>
  <sheetViews>
    <sheetView showGridLines="0" zoomScalePageLayoutView="0" workbookViewId="0" topLeftCell="A1">
      <selection activeCell="A1" sqref="A1:H1"/>
    </sheetView>
  </sheetViews>
  <sheetFormatPr defaultColWidth="9.140625" defaultRowHeight="15"/>
  <cols>
    <col min="1" max="1" width="28.7109375" style="1" customWidth="1"/>
    <col min="2" max="2" width="11.8515625" style="2" customWidth="1"/>
    <col min="3" max="3" width="11.00390625" style="2" customWidth="1"/>
    <col min="4" max="4" width="2.57421875" style="2" customWidth="1"/>
    <col min="5" max="5" width="14.7109375" style="2" customWidth="1"/>
    <col min="6" max="6" width="11.00390625" style="2" customWidth="1"/>
    <col min="7" max="7" width="2.8515625" style="1" customWidth="1"/>
    <col min="8" max="8" width="14.57421875" style="1" customWidth="1"/>
    <col min="9" max="16384" width="9.140625" style="1" customWidth="1"/>
  </cols>
  <sheetData>
    <row r="1" spans="1:8" ht="18">
      <c r="A1" s="242" t="s">
        <v>8</v>
      </c>
      <c r="B1" s="242"/>
      <c r="C1" s="242"/>
      <c r="D1" s="242"/>
      <c r="E1" s="242"/>
      <c r="F1" s="242"/>
      <c r="G1" s="242"/>
      <c r="H1" s="242"/>
    </row>
    <row r="2" spans="1:8" ht="18">
      <c r="A2" s="242" t="s">
        <v>70</v>
      </c>
      <c r="B2" s="242"/>
      <c r="C2" s="242"/>
      <c r="D2" s="242"/>
      <c r="E2" s="242"/>
      <c r="F2" s="242"/>
      <c r="G2" s="242"/>
      <c r="H2" s="242"/>
    </row>
    <row r="3" spans="1:8" ht="18">
      <c r="A3" s="221"/>
      <c r="B3" s="221"/>
      <c r="C3" s="221"/>
      <c r="D3" s="221"/>
      <c r="E3" s="221"/>
      <c r="F3" s="221"/>
      <c r="G3" s="221"/>
      <c r="H3" s="221"/>
    </row>
    <row r="4" spans="1:8" ht="18">
      <c r="A4" s="242" t="s">
        <v>103</v>
      </c>
      <c r="B4" s="242"/>
      <c r="C4" s="242"/>
      <c r="D4" s="242"/>
      <c r="E4" s="242"/>
      <c r="F4" s="242"/>
      <c r="G4" s="242"/>
      <c r="H4" s="242"/>
    </row>
    <row r="5" spans="1:8" ht="18">
      <c r="A5" s="242" t="s">
        <v>113</v>
      </c>
      <c r="B5" s="242"/>
      <c r="C5" s="242"/>
      <c r="D5" s="242"/>
      <c r="E5" s="242"/>
      <c r="F5" s="242"/>
      <c r="G5" s="242"/>
      <c r="H5" s="242"/>
    </row>
    <row r="6" spans="1:8" ht="18">
      <c r="A6" s="246" t="s">
        <v>158</v>
      </c>
      <c r="B6" s="246"/>
      <c r="C6" s="246"/>
      <c r="D6" s="246"/>
      <c r="E6" s="246"/>
      <c r="F6" s="246"/>
      <c r="G6" s="246"/>
      <c r="H6" s="246"/>
    </row>
    <row r="7" spans="1:8" ht="15.75">
      <c r="A7" s="243"/>
      <c r="B7" s="243"/>
      <c r="C7" s="243"/>
      <c r="D7" s="243"/>
      <c r="E7" s="243"/>
      <c r="F7" s="243"/>
      <c r="G7" s="243"/>
      <c r="H7" s="243"/>
    </row>
    <row r="8" spans="1:8" ht="31.5" customHeight="1">
      <c r="A8" s="11"/>
      <c r="B8" s="16"/>
      <c r="C8" s="222" t="s">
        <v>139</v>
      </c>
      <c r="D8" s="75"/>
      <c r="E8" s="216" t="s">
        <v>10</v>
      </c>
      <c r="F8" s="222" t="s">
        <v>139</v>
      </c>
      <c r="G8" s="12"/>
      <c r="H8" s="255" t="s">
        <v>155</v>
      </c>
    </row>
    <row r="9" spans="1:8" ht="15.75" customHeight="1">
      <c r="A9" s="79" t="s">
        <v>160</v>
      </c>
      <c r="B9" s="4" t="s">
        <v>63</v>
      </c>
      <c r="C9" s="205" t="s">
        <v>100</v>
      </c>
      <c r="D9" s="73"/>
      <c r="E9" s="217" t="s">
        <v>65</v>
      </c>
      <c r="F9" s="205" t="s">
        <v>100</v>
      </c>
      <c r="G9" s="14"/>
      <c r="H9" s="256"/>
    </row>
    <row r="10" spans="1:8" ht="14.25" customHeight="1">
      <c r="A10" s="15"/>
      <c r="B10" s="27"/>
      <c r="C10" s="28"/>
      <c r="D10" s="29"/>
      <c r="E10" s="30"/>
      <c r="F10" s="28"/>
      <c r="G10" s="31"/>
      <c r="H10" s="32"/>
    </row>
    <row r="11" spans="1:8" ht="19.5" customHeight="1">
      <c r="A11" s="26" t="s">
        <v>71</v>
      </c>
      <c r="B11" s="27">
        <v>217</v>
      </c>
      <c r="C11" s="28">
        <f aca="true" t="shared" si="0" ref="C11:C25">(B11/$B$32)*100</f>
        <v>2.9572090487871354</v>
      </c>
      <c r="D11" s="29" t="s">
        <v>11</v>
      </c>
      <c r="E11" s="30">
        <v>1065311</v>
      </c>
      <c r="F11" s="28">
        <f aca="true" t="shared" si="1" ref="F11:F25">(E11/$E$32)*100</f>
        <v>0.26819761708135076</v>
      </c>
      <c r="G11" s="31" t="s">
        <v>11</v>
      </c>
      <c r="H11" s="32">
        <v>4818.41</v>
      </c>
    </row>
    <row r="12" spans="1:8" s="17" customFormat="1" ht="19.5" customHeight="1">
      <c r="A12" s="26" t="s">
        <v>44</v>
      </c>
      <c r="B12" s="27">
        <v>320</v>
      </c>
      <c r="C12" s="28">
        <f t="shared" si="0"/>
        <v>4.360861270100845</v>
      </c>
      <c r="D12" s="29"/>
      <c r="E12" s="33">
        <v>1062720</v>
      </c>
      <c r="F12" s="28">
        <f t="shared" si="1"/>
        <v>0.26754531927736885</v>
      </c>
      <c r="G12" s="31"/>
      <c r="H12" s="34">
        <v>2932.04</v>
      </c>
    </row>
    <row r="13" spans="1:8" s="17" customFormat="1" ht="19.5" customHeight="1">
      <c r="A13" s="26" t="s">
        <v>45</v>
      </c>
      <c r="B13" s="27">
        <v>340</v>
      </c>
      <c r="C13" s="28">
        <f t="shared" si="0"/>
        <v>4.633415099482148</v>
      </c>
      <c r="D13" s="29"/>
      <c r="E13" s="33">
        <v>2947835</v>
      </c>
      <c r="F13" s="28">
        <f t="shared" si="1"/>
        <v>0.7421328818992797</v>
      </c>
      <c r="G13" s="31"/>
      <c r="H13" s="34">
        <v>8705.02</v>
      </c>
    </row>
    <row r="14" spans="1:8" s="17" customFormat="1" ht="19.5" customHeight="1">
      <c r="A14" s="26" t="s">
        <v>46</v>
      </c>
      <c r="B14" s="27">
        <v>589</v>
      </c>
      <c r="C14" s="28">
        <f t="shared" si="0"/>
        <v>8.026710275279369</v>
      </c>
      <c r="D14" s="29"/>
      <c r="E14" s="33">
        <v>7455417</v>
      </c>
      <c r="F14" s="28">
        <f t="shared" si="1"/>
        <v>1.876940230362582</v>
      </c>
      <c r="G14" s="31"/>
      <c r="H14" s="34">
        <v>12661.44</v>
      </c>
    </row>
    <row r="15" spans="1:8" s="63" customFormat="1" ht="19.5" customHeight="1">
      <c r="A15" s="26" t="s">
        <v>47</v>
      </c>
      <c r="B15" s="27">
        <v>573</v>
      </c>
      <c r="C15" s="28">
        <f t="shared" si="0"/>
        <v>7.808667211774326</v>
      </c>
      <c r="D15" s="29"/>
      <c r="E15" s="48">
        <v>8378057</v>
      </c>
      <c r="F15" s="28">
        <f t="shared" si="1"/>
        <v>2.109219676856552</v>
      </c>
      <c r="G15" s="49"/>
      <c r="H15" s="50">
        <v>14668.76</v>
      </c>
    </row>
    <row r="16" spans="1:8" s="17" customFormat="1" ht="19.5" customHeight="1">
      <c r="A16" s="26" t="s">
        <v>48</v>
      </c>
      <c r="B16" s="27">
        <v>488</v>
      </c>
      <c r="C16" s="28">
        <f t="shared" si="0"/>
        <v>6.650313436903789</v>
      </c>
      <c r="D16" s="29"/>
      <c r="E16" s="33">
        <v>8072216</v>
      </c>
      <c r="F16" s="28">
        <f t="shared" si="1"/>
        <v>2.0322226051978745</v>
      </c>
      <c r="G16" s="31"/>
      <c r="H16" s="34">
        <v>16559.38</v>
      </c>
    </row>
    <row r="17" spans="1:8" s="17" customFormat="1" ht="19.5" customHeight="1">
      <c r="A17" s="26" t="s">
        <v>49</v>
      </c>
      <c r="B17" s="27">
        <v>453</v>
      </c>
      <c r="C17" s="28">
        <f t="shared" si="0"/>
        <v>6.173344235486509</v>
      </c>
      <c r="D17" s="29"/>
      <c r="E17" s="33">
        <v>8373286</v>
      </c>
      <c r="F17" s="28">
        <f t="shared" si="1"/>
        <v>2.1080185526486024</v>
      </c>
      <c r="G17" s="31"/>
      <c r="H17" s="34">
        <v>18470.98</v>
      </c>
    </row>
    <row r="18" spans="1:8" s="17" customFormat="1" ht="19.5" customHeight="1">
      <c r="A18" s="26" t="s">
        <v>50</v>
      </c>
      <c r="B18" s="27">
        <v>351</v>
      </c>
      <c r="C18" s="28">
        <f t="shared" si="0"/>
        <v>4.783319705641864</v>
      </c>
      <c r="D18" s="29"/>
      <c r="E18" s="33">
        <v>7166832</v>
      </c>
      <c r="F18" s="28">
        <f t="shared" si="1"/>
        <v>1.8042874469731105</v>
      </c>
      <c r="G18" s="31"/>
      <c r="H18" s="34">
        <v>20398.56</v>
      </c>
    </row>
    <row r="19" spans="1:8" s="17" customFormat="1" ht="19.5" customHeight="1">
      <c r="A19" s="26" t="s">
        <v>51</v>
      </c>
      <c r="B19" s="27">
        <v>308</v>
      </c>
      <c r="C19" s="28">
        <f t="shared" si="0"/>
        <v>4.1973289724720635</v>
      </c>
      <c r="D19" s="29"/>
      <c r="E19" s="33">
        <v>6920831</v>
      </c>
      <c r="F19" s="28">
        <f t="shared" si="1"/>
        <v>1.7423554083481179</v>
      </c>
      <c r="G19" s="31"/>
      <c r="H19" s="34">
        <v>22478.63</v>
      </c>
    </row>
    <row r="20" spans="1:8" s="17" customFormat="1" ht="19.5" customHeight="1">
      <c r="A20" s="26" t="s">
        <v>60</v>
      </c>
      <c r="B20" s="27">
        <v>519</v>
      </c>
      <c r="C20" s="28">
        <f t="shared" si="0"/>
        <v>7.072771872444808</v>
      </c>
      <c r="D20" s="29"/>
      <c r="E20" s="33">
        <v>13082706</v>
      </c>
      <c r="F20" s="28">
        <f t="shared" si="1"/>
        <v>3.2936396734623883</v>
      </c>
      <c r="G20" s="31"/>
      <c r="H20" s="34">
        <v>25176.33</v>
      </c>
    </row>
    <row r="21" spans="1:8" s="17" customFormat="1" ht="19.5" customHeight="1">
      <c r="A21" s="26" t="s">
        <v>52</v>
      </c>
      <c r="B21" s="27">
        <v>409</v>
      </c>
      <c r="C21" s="28">
        <f t="shared" si="0"/>
        <v>5.573725810847643</v>
      </c>
      <c r="D21" s="29"/>
      <c r="E21" s="33">
        <v>11912652</v>
      </c>
      <c r="F21" s="28">
        <f t="shared" si="1"/>
        <v>2.999072458201771</v>
      </c>
      <c r="G21" s="31"/>
      <c r="H21" s="34">
        <v>29098.88</v>
      </c>
    </row>
    <row r="22" spans="1:8" s="17" customFormat="1" ht="19.5" customHeight="1">
      <c r="A22" s="26" t="s">
        <v>53</v>
      </c>
      <c r="B22" s="27">
        <v>309</v>
      </c>
      <c r="C22" s="28">
        <f t="shared" si="0"/>
        <v>4.210956663941128</v>
      </c>
      <c r="D22" s="29"/>
      <c r="E22" s="33">
        <v>10214041</v>
      </c>
      <c r="F22" s="28">
        <f t="shared" si="1"/>
        <v>2.571438253215462</v>
      </c>
      <c r="G22" s="31"/>
      <c r="H22" s="34">
        <v>32988</v>
      </c>
    </row>
    <row r="23" spans="1:8" s="17" customFormat="1" ht="19.5" customHeight="1">
      <c r="A23" s="26" t="s">
        <v>54</v>
      </c>
      <c r="B23" s="27">
        <v>252</v>
      </c>
      <c r="C23" s="28">
        <f t="shared" si="0"/>
        <v>3.434178250204415</v>
      </c>
      <c r="D23" s="29"/>
      <c r="E23" s="33">
        <v>9281917</v>
      </c>
      <c r="F23" s="28">
        <f t="shared" si="1"/>
        <v>2.336771160109001</v>
      </c>
      <c r="G23" s="31"/>
      <c r="H23" s="34">
        <v>36705.18</v>
      </c>
    </row>
    <row r="24" spans="1:8" s="17" customFormat="1" ht="19.5" customHeight="1">
      <c r="A24" s="26" t="s">
        <v>68</v>
      </c>
      <c r="B24" s="27">
        <v>778</v>
      </c>
      <c r="C24" s="28">
        <f t="shared" si="0"/>
        <v>10.602343962932679</v>
      </c>
      <c r="D24" s="29"/>
      <c r="E24" s="33">
        <v>36962466</v>
      </c>
      <c r="F24" s="28">
        <f t="shared" si="1"/>
        <v>9.305494172734955</v>
      </c>
      <c r="G24" s="31"/>
      <c r="H24" s="34">
        <v>47304.39</v>
      </c>
    </row>
    <row r="25" spans="1:8" s="17" customFormat="1" ht="19.5" customHeight="1">
      <c r="A25" s="26" t="s">
        <v>69</v>
      </c>
      <c r="B25" s="27">
        <v>424</v>
      </c>
      <c r="C25" s="28">
        <f t="shared" si="0"/>
        <v>5.778141182883619</v>
      </c>
      <c r="D25" s="29"/>
      <c r="E25" s="33">
        <v>28424416</v>
      </c>
      <c r="F25" s="28">
        <f t="shared" si="1"/>
        <v>7.1559954211765575</v>
      </c>
      <c r="G25" s="31"/>
      <c r="H25" s="34">
        <v>66035.39</v>
      </c>
    </row>
    <row r="26" spans="1:8" s="17" customFormat="1" ht="19.5" customHeight="1">
      <c r="A26" s="26" t="s">
        <v>55</v>
      </c>
      <c r="B26" s="27">
        <v>376</v>
      </c>
      <c r="C26" s="28">
        <f>(B26/$B$32)*100</f>
        <v>5.124011992368493</v>
      </c>
      <c r="D26" s="29"/>
      <c r="E26" s="33">
        <v>35799912</v>
      </c>
      <c r="F26" s="28">
        <f>(E26/$E$32)*100</f>
        <v>9.012815121708172</v>
      </c>
      <c r="G26" s="31"/>
      <c r="H26" s="34">
        <v>94677.07</v>
      </c>
    </row>
    <row r="27" spans="1:8" s="17" customFormat="1" ht="19.5" customHeight="1">
      <c r="A27" s="26" t="s">
        <v>56</v>
      </c>
      <c r="B27" s="27">
        <v>180</v>
      </c>
      <c r="C27" s="28">
        <f>(B27/$B$32)*100</f>
        <v>2.4529844644317254</v>
      </c>
      <c r="D27" s="29"/>
      <c r="E27" s="33">
        <v>24167955</v>
      </c>
      <c r="F27" s="28">
        <f>(E27/$E$32)*100</f>
        <v>6.084409098121879</v>
      </c>
      <c r="G27" s="31"/>
      <c r="H27" s="34">
        <v>133204.49</v>
      </c>
    </row>
    <row r="28" spans="1:8" s="17" customFormat="1" ht="19.5" customHeight="1">
      <c r="A28" s="26" t="s">
        <v>57</v>
      </c>
      <c r="B28" s="27">
        <v>99</v>
      </c>
      <c r="C28" s="28">
        <f>(B28/$B$32)*100</f>
        <v>1.349141455437449</v>
      </c>
      <c r="D28" s="29"/>
      <c r="E28" s="33">
        <v>17313269</v>
      </c>
      <c r="F28" s="28">
        <f>(E28/$E$32)*100</f>
        <v>4.358706039540023</v>
      </c>
      <c r="G28" s="31"/>
      <c r="H28" s="34">
        <v>175539.72</v>
      </c>
    </row>
    <row r="29" spans="1:8" s="17" customFormat="1" ht="19.5" customHeight="1">
      <c r="A29" s="26" t="s">
        <v>59</v>
      </c>
      <c r="B29" s="27">
        <v>218</v>
      </c>
      <c r="C29" s="28">
        <f>(B29/$B$32)*100</f>
        <v>2.9708367402562006</v>
      </c>
      <c r="D29" s="29"/>
      <c r="E29" s="33">
        <v>59614227</v>
      </c>
      <c r="F29" s="28">
        <f>(E29/$E$32)*100</f>
        <v>15.008193499876299</v>
      </c>
      <c r="G29" s="31"/>
      <c r="H29" s="34">
        <v>263267.49</v>
      </c>
    </row>
    <row r="30" spans="1:8" s="17" customFormat="1" ht="19.5" customHeight="1">
      <c r="A30" s="26" t="s">
        <v>73</v>
      </c>
      <c r="B30" s="27">
        <v>135</v>
      </c>
      <c r="C30" s="28">
        <f>(B30/$B$32)*100</f>
        <v>1.839738348323794</v>
      </c>
      <c r="D30" s="29"/>
      <c r="E30" s="33">
        <v>98995144</v>
      </c>
      <c r="F30" s="28">
        <f>(E30/$E$32)*100</f>
        <v>24.922545363208656</v>
      </c>
      <c r="G30" s="31"/>
      <c r="H30" s="34">
        <v>608888.82</v>
      </c>
    </row>
    <row r="31" spans="1:8" s="17" customFormat="1" ht="9" customHeight="1">
      <c r="A31" s="26"/>
      <c r="B31" s="27"/>
      <c r="C31" s="29"/>
      <c r="D31" s="29"/>
      <c r="E31" s="78"/>
      <c r="F31" s="29"/>
      <c r="G31" s="31"/>
      <c r="H31" s="86"/>
    </row>
    <row r="32" spans="1:8" ht="19.5" customHeight="1">
      <c r="A32" s="79" t="s">
        <v>0</v>
      </c>
      <c r="B32" s="80">
        <f>SUM(B11:B30)</f>
        <v>7338</v>
      </c>
      <c r="C32" s="81">
        <f>SUM(C11:C30)</f>
        <v>100</v>
      </c>
      <c r="D32" s="82" t="s">
        <v>11</v>
      </c>
      <c r="E32" s="83">
        <f>SUM(E11:E30)</f>
        <v>397211210</v>
      </c>
      <c r="F32" s="81">
        <f>SUM(F11:F30)</f>
        <v>100</v>
      </c>
      <c r="G32" s="84" t="s">
        <v>11</v>
      </c>
      <c r="H32" s="87">
        <v>23547.02</v>
      </c>
    </row>
    <row r="33" spans="1:7" ht="15">
      <c r="A33" s="18"/>
      <c r="B33" s="19"/>
      <c r="C33" s="20"/>
      <c r="D33" s="21"/>
      <c r="E33" s="22"/>
      <c r="F33" s="20"/>
      <c r="G33" s="23"/>
    </row>
  </sheetData>
  <sheetProtection/>
  <mergeCells count="7">
    <mergeCell ref="H8:H9"/>
    <mergeCell ref="A1:H1"/>
    <mergeCell ref="A2:H2"/>
    <mergeCell ref="A4:H4"/>
    <mergeCell ref="A5:H5"/>
    <mergeCell ref="A6:H6"/>
    <mergeCell ref="A7:H7"/>
  </mergeCells>
  <printOptions/>
  <pageMargins left="0.7" right="0.7" top="0.75" bottom="0.75" header="0.3" footer="0.3"/>
  <pageSetup fitToHeight="1" fitToWidth="1" orientation="portrait" scale="92"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H34"/>
  <sheetViews>
    <sheetView showGridLines="0" zoomScalePageLayoutView="0" workbookViewId="0" topLeftCell="A1">
      <selection activeCell="A1" sqref="A1:H1"/>
    </sheetView>
  </sheetViews>
  <sheetFormatPr defaultColWidth="9.140625" defaultRowHeight="15"/>
  <cols>
    <col min="1" max="1" width="27.00390625" style="177" customWidth="1"/>
    <col min="2" max="2" width="12.7109375" style="151" customWidth="1"/>
    <col min="3" max="3" width="10.421875" style="151" customWidth="1"/>
    <col min="4" max="4" width="2.57421875" style="151" customWidth="1"/>
    <col min="5" max="5" width="15.7109375" style="151" customWidth="1"/>
    <col min="6" max="6" width="8.7109375" style="151" customWidth="1"/>
    <col min="7" max="7" width="2.57421875" style="151" customWidth="1"/>
    <col min="8" max="8" width="13.421875" style="151" customWidth="1"/>
    <col min="9" max="16384" width="9.140625" style="151" customWidth="1"/>
  </cols>
  <sheetData>
    <row r="1" spans="1:8" ht="18">
      <c r="A1" s="246" t="s">
        <v>8</v>
      </c>
      <c r="B1" s="246"/>
      <c r="C1" s="246"/>
      <c r="D1" s="246"/>
      <c r="E1" s="246"/>
      <c r="F1" s="246"/>
      <c r="G1" s="246"/>
      <c r="H1" s="246"/>
    </row>
    <row r="2" spans="1:8" ht="18">
      <c r="A2" s="246" t="s">
        <v>70</v>
      </c>
      <c r="B2" s="246"/>
      <c r="C2" s="246"/>
      <c r="D2" s="246"/>
      <c r="E2" s="246"/>
      <c r="F2" s="246"/>
      <c r="G2" s="246"/>
      <c r="H2" s="246"/>
    </row>
    <row r="3" spans="1:5" ht="15">
      <c r="A3" s="111"/>
      <c r="B3" s="111"/>
      <c r="C3" s="111"/>
      <c r="D3" s="51"/>
      <c r="E3" s="51"/>
    </row>
    <row r="4" spans="1:8" ht="18">
      <c r="A4" s="246" t="s">
        <v>104</v>
      </c>
      <c r="B4" s="246"/>
      <c r="C4" s="246"/>
      <c r="D4" s="246"/>
      <c r="E4" s="246"/>
      <c r="F4" s="246"/>
      <c r="G4" s="246"/>
      <c r="H4" s="246"/>
    </row>
    <row r="5" spans="1:8" ht="18">
      <c r="A5" s="246" t="s">
        <v>113</v>
      </c>
      <c r="B5" s="246"/>
      <c r="C5" s="246"/>
      <c r="D5" s="246"/>
      <c r="E5" s="246"/>
      <c r="F5" s="246"/>
      <c r="G5" s="246"/>
      <c r="H5" s="246"/>
    </row>
    <row r="6" spans="1:8" ht="18">
      <c r="A6" s="246" t="s">
        <v>101</v>
      </c>
      <c r="B6" s="246"/>
      <c r="C6" s="246"/>
      <c r="D6" s="246"/>
      <c r="E6" s="246"/>
      <c r="F6" s="246"/>
      <c r="G6" s="246"/>
      <c r="H6" s="246"/>
    </row>
    <row r="7" spans="1:8" ht="18">
      <c r="A7" s="202"/>
      <c r="B7" s="202"/>
      <c r="C7" s="202"/>
      <c r="D7" s="202"/>
      <c r="E7" s="202"/>
      <c r="F7" s="202"/>
      <c r="G7" s="202"/>
      <c r="H7" s="202"/>
    </row>
    <row r="8" spans="1:8" ht="33" customHeight="1">
      <c r="A8" s="11"/>
      <c r="B8" s="16"/>
      <c r="C8" s="201" t="s">
        <v>139</v>
      </c>
      <c r="D8" s="75"/>
      <c r="E8" s="216" t="s">
        <v>10</v>
      </c>
      <c r="F8" s="201" t="s">
        <v>139</v>
      </c>
      <c r="G8" s="12"/>
      <c r="H8" s="255" t="s">
        <v>155</v>
      </c>
    </row>
    <row r="9" spans="1:8" ht="15" customHeight="1">
      <c r="A9" s="79" t="s">
        <v>160</v>
      </c>
      <c r="B9" s="4" t="s">
        <v>63</v>
      </c>
      <c r="C9" s="205" t="s">
        <v>100</v>
      </c>
      <c r="D9" s="73"/>
      <c r="E9" s="217" t="s">
        <v>65</v>
      </c>
      <c r="F9" s="205" t="s">
        <v>100</v>
      </c>
      <c r="G9" s="14"/>
      <c r="H9" s="256"/>
    </row>
    <row r="10" spans="1:8" ht="15">
      <c r="A10" s="26"/>
      <c r="B10" s="134"/>
      <c r="C10" s="143"/>
      <c r="D10" s="135"/>
      <c r="E10" s="143"/>
      <c r="F10" s="143"/>
      <c r="G10" s="135"/>
      <c r="H10" s="158"/>
    </row>
    <row r="11" spans="1:8" ht="15">
      <c r="A11" s="26" t="s">
        <v>71</v>
      </c>
      <c r="B11" s="137">
        <v>333</v>
      </c>
      <c r="C11" s="159">
        <f>(B11/B$32)*100</f>
        <v>6.641404068607898</v>
      </c>
      <c r="D11" s="161" t="s">
        <v>11</v>
      </c>
      <c r="E11" s="144">
        <v>1689513</v>
      </c>
      <c r="F11" s="159">
        <f>(E11/E$32)*100</f>
        <v>0.37513649190159704</v>
      </c>
      <c r="G11" s="161" t="s">
        <v>11</v>
      </c>
      <c r="H11" s="162">
        <v>5001.52</v>
      </c>
    </row>
    <row r="12" spans="1:8" ht="19.5" customHeight="1">
      <c r="A12" s="26" t="s">
        <v>44</v>
      </c>
      <c r="B12" s="137">
        <v>168</v>
      </c>
      <c r="C12" s="159">
        <f aca="true" t="shared" si="0" ref="C12:C24">(B12/B$32)*100</f>
        <v>3.3506182688472275</v>
      </c>
      <c r="D12" s="161"/>
      <c r="E12" s="145">
        <v>730232</v>
      </c>
      <c r="F12" s="159">
        <f aca="true" t="shared" si="1" ref="F12:F24">(E12/E$32)*100</f>
        <v>0.1621394276068234</v>
      </c>
      <c r="G12" s="161"/>
      <c r="H12" s="174">
        <v>3353.46</v>
      </c>
    </row>
    <row r="13" spans="1:8" ht="19.5" customHeight="1">
      <c r="A13" s="26" t="s">
        <v>45</v>
      </c>
      <c r="B13" s="137">
        <v>145</v>
      </c>
      <c r="C13" s="159">
        <f t="shared" si="0"/>
        <v>2.8919026725169528</v>
      </c>
      <c r="D13" s="161"/>
      <c r="E13" s="145">
        <v>1286625</v>
      </c>
      <c r="F13" s="159">
        <f t="shared" si="1"/>
        <v>0.28567994972095057</v>
      </c>
      <c r="G13" s="161"/>
      <c r="H13" s="174">
        <v>9055.72</v>
      </c>
    </row>
    <row r="14" spans="1:8" ht="19.5" customHeight="1">
      <c r="A14" s="178" t="s">
        <v>46</v>
      </c>
      <c r="B14" s="137">
        <v>273</v>
      </c>
      <c r="C14" s="159">
        <f t="shared" si="0"/>
        <v>5.444754686876745</v>
      </c>
      <c r="D14" s="161"/>
      <c r="E14" s="145">
        <v>3385128</v>
      </c>
      <c r="F14" s="159">
        <f t="shared" si="1"/>
        <v>0.7516278611397897</v>
      </c>
      <c r="G14" s="161"/>
      <c r="H14" s="174">
        <v>12492.89</v>
      </c>
    </row>
    <row r="15" spans="1:8" ht="19.5" customHeight="1">
      <c r="A15" s="26" t="s">
        <v>47</v>
      </c>
      <c r="B15" s="137">
        <v>301</v>
      </c>
      <c r="C15" s="159">
        <f t="shared" si="0"/>
        <v>6.003191065017949</v>
      </c>
      <c r="D15" s="161"/>
      <c r="E15" s="145">
        <v>4312552</v>
      </c>
      <c r="F15" s="159">
        <f t="shared" si="1"/>
        <v>0.9575514532431632</v>
      </c>
      <c r="G15" s="161"/>
      <c r="H15" s="174">
        <v>14514.87</v>
      </c>
    </row>
    <row r="16" spans="1:8" ht="19.5" customHeight="1">
      <c r="A16" s="26" t="s">
        <v>48</v>
      </c>
      <c r="B16" s="137">
        <v>220</v>
      </c>
      <c r="C16" s="159">
        <f t="shared" si="0"/>
        <v>4.387714399680894</v>
      </c>
      <c r="D16" s="161"/>
      <c r="E16" s="145">
        <v>3641097</v>
      </c>
      <c r="F16" s="159">
        <f t="shared" si="1"/>
        <v>0.808462767231403</v>
      </c>
      <c r="G16" s="161"/>
      <c r="H16" s="174">
        <v>16557.71</v>
      </c>
    </row>
    <row r="17" spans="1:8" ht="19.5" customHeight="1">
      <c r="A17" s="26" t="s">
        <v>49</v>
      </c>
      <c r="B17" s="137">
        <v>199</v>
      </c>
      <c r="C17" s="159">
        <f t="shared" si="0"/>
        <v>3.96888711607499</v>
      </c>
      <c r="D17" s="161"/>
      <c r="E17" s="145">
        <v>3691013</v>
      </c>
      <c r="F17" s="159">
        <f t="shared" si="1"/>
        <v>0.8195460279874672</v>
      </c>
      <c r="G17" s="161"/>
      <c r="H17" s="174">
        <v>18550.08</v>
      </c>
    </row>
    <row r="18" spans="1:8" ht="19.5" customHeight="1">
      <c r="A18" s="26" t="s">
        <v>50</v>
      </c>
      <c r="B18" s="137">
        <v>164</v>
      </c>
      <c r="C18" s="159">
        <f t="shared" si="0"/>
        <v>3.2708416433984846</v>
      </c>
      <c r="D18" s="161"/>
      <c r="E18" s="145">
        <v>3361047</v>
      </c>
      <c r="F18" s="159">
        <f t="shared" si="1"/>
        <v>0.7462809582976794</v>
      </c>
      <c r="G18" s="161"/>
      <c r="H18" s="174">
        <v>20511.69</v>
      </c>
    </row>
    <row r="19" spans="1:8" ht="19.5" customHeight="1">
      <c r="A19" s="26" t="s">
        <v>51</v>
      </c>
      <c r="B19" s="137">
        <v>161</v>
      </c>
      <c r="C19" s="159">
        <f t="shared" si="0"/>
        <v>3.211009174311927</v>
      </c>
      <c r="D19" s="161"/>
      <c r="E19" s="145">
        <v>3610436</v>
      </c>
      <c r="F19" s="159">
        <f t="shared" si="1"/>
        <v>0.8016548527742815</v>
      </c>
      <c r="G19" s="161"/>
      <c r="H19" s="174">
        <v>22546.02</v>
      </c>
    </row>
    <row r="20" spans="1:8" ht="19.5" customHeight="1">
      <c r="A20" s="26" t="s">
        <v>60</v>
      </c>
      <c r="B20" s="137">
        <v>314</v>
      </c>
      <c r="C20" s="159">
        <f t="shared" si="0"/>
        <v>6.262465097726366</v>
      </c>
      <c r="D20" s="161"/>
      <c r="E20" s="145">
        <v>7973394</v>
      </c>
      <c r="F20" s="159">
        <f t="shared" si="1"/>
        <v>1.7703983655107967</v>
      </c>
      <c r="G20" s="161"/>
      <c r="H20" s="174">
        <v>25410.19</v>
      </c>
    </row>
    <row r="21" spans="1:8" ht="19.5" customHeight="1">
      <c r="A21" s="26" t="s">
        <v>52</v>
      </c>
      <c r="B21" s="137">
        <v>223</v>
      </c>
      <c r="C21" s="159">
        <f t="shared" si="0"/>
        <v>4.447546868767451</v>
      </c>
      <c r="D21" s="161"/>
      <c r="E21" s="145">
        <v>6488619</v>
      </c>
      <c r="F21" s="159">
        <f t="shared" si="1"/>
        <v>1.440721538659986</v>
      </c>
      <c r="G21" s="161"/>
      <c r="H21" s="174">
        <v>28990.4</v>
      </c>
    </row>
    <row r="22" spans="1:8" ht="19.5" customHeight="1">
      <c r="A22" s="26" t="s">
        <v>53</v>
      </c>
      <c r="B22" s="137">
        <v>181</v>
      </c>
      <c r="C22" s="159">
        <f t="shared" si="0"/>
        <v>3.6098923015556443</v>
      </c>
      <c r="D22" s="161"/>
      <c r="E22" s="145">
        <v>5979276</v>
      </c>
      <c r="F22" s="159">
        <f t="shared" si="1"/>
        <v>1.3276279157079074</v>
      </c>
      <c r="G22" s="161"/>
      <c r="H22" s="174">
        <v>32977.21</v>
      </c>
    </row>
    <row r="23" spans="1:8" ht="19.5" customHeight="1">
      <c r="A23" s="26" t="s">
        <v>54</v>
      </c>
      <c r="B23" s="137">
        <v>165</v>
      </c>
      <c r="C23" s="159">
        <f t="shared" si="0"/>
        <v>3.2907857997606706</v>
      </c>
      <c r="D23" s="161"/>
      <c r="E23" s="145">
        <v>6114574</v>
      </c>
      <c r="F23" s="159">
        <f t="shared" si="1"/>
        <v>1.3576692454172983</v>
      </c>
      <c r="G23" s="161"/>
      <c r="H23" s="174">
        <v>37254.86</v>
      </c>
    </row>
    <row r="24" spans="1:8" ht="19.5" customHeight="1">
      <c r="A24" s="26" t="s">
        <v>68</v>
      </c>
      <c r="B24" s="137">
        <v>756</v>
      </c>
      <c r="C24" s="159">
        <f t="shared" si="0"/>
        <v>15.077782209812524</v>
      </c>
      <c r="D24" s="161"/>
      <c r="E24" s="145">
        <v>36289945</v>
      </c>
      <c r="F24" s="159">
        <f t="shared" si="1"/>
        <v>8.057755494395073</v>
      </c>
      <c r="G24" s="161"/>
      <c r="H24" s="174">
        <v>48391.67</v>
      </c>
    </row>
    <row r="25" spans="1:8" ht="19.5" customHeight="1">
      <c r="A25" s="26" t="s">
        <v>69</v>
      </c>
      <c r="B25" s="146">
        <v>333</v>
      </c>
      <c r="C25" s="159">
        <f aca="true" t="shared" si="2" ref="C25:C30">(B25/B$32)*100</f>
        <v>6.641404068607898</v>
      </c>
      <c r="D25" s="161"/>
      <c r="E25" s="145">
        <v>22373891</v>
      </c>
      <c r="F25" s="159">
        <f aca="true" t="shared" si="3" ref="F25:F30">(E25/E$32)*100</f>
        <v>4.9678593653489</v>
      </c>
      <c r="G25" s="161"/>
      <c r="H25" s="174">
        <v>66844.64</v>
      </c>
    </row>
    <row r="26" spans="1:8" ht="19.5" customHeight="1">
      <c r="A26" s="26" t="s">
        <v>55</v>
      </c>
      <c r="B26" s="137">
        <v>321</v>
      </c>
      <c r="C26" s="159">
        <f t="shared" si="2"/>
        <v>6.402074192261667</v>
      </c>
      <c r="D26" s="161"/>
      <c r="E26" s="145">
        <v>30382742</v>
      </c>
      <c r="F26" s="159">
        <f t="shared" si="3"/>
        <v>6.746130540712805</v>
      </c>
      <c r="G26" s="161"/>
      <c r="H26" s="174">
        <v>92974.63</v>
      </c>
    </row>
    <row r="27" spans="1:8" ht="19.5" customHeight="1">
      <c r="A27" s="26" t="s">
        <v>56</v>
      </c>
      <c r="B27" s="146">
        <v>199</v>
      </c>
      <c r="C27" s="159">
        <f t="shared" si="2"/>
        <v>3.96888711607499</v>
      </c>
      <c r="D27" s="161"/>
      <c r="E27" s="145">
        <v>27001978</v>
      </c>
      <c r="F27" s="159">
        <f t="shared" si="3"/>
        <v>5.995471654449598</v>
      </c>
      <c r="G27" s="161"/>
      <c r="H27" s="174">
        <v>133575</v>
      </c>
    </row>
    <row r="28" spans="1:8" ht="19.5" customHeight="1">
      <c r="A28" s="26" t="s">
        <v>57</v>
      </c>
      <c r="B28" s="137">
        <v>121</v>
      </c>
      <c r="C28" s="159">
        <f t="shared" si="2"/>
        <v>2.4132429198244916</v>
      </c>
      <c r="D28" s="161"/>
      <c r="E28" s="145">
        <v>21185230</v>
      </c>
      <c r="F28" s="159">
        <f t="shared" si="3"/>
        <v>4.703931169708946</v>
      </c>
      <c r="G28" s="161"/>
      <c r="H28" s="174">
        <v>179148.14</v>
      </c>
    </row>
    <row r="29" spans="1:8" ht="19.5" customHeight="1">
      <c r="A29" s="26" t="s">
        <v>59</v>
      </c>
      <c r="B29" s="146">
        <v>219</v>
      </c>
      <c r="C29" s="159">
        <f t="shared" si="2"/>
        <v>4.367770243318708</v>
      </c>
      <c r="D29" s="161"/>
      <c r="E29" s="145">
        <v>61182403</v>
      </c>
      <c r="F29" s="159">
        <f t="shared" si="3"/>
        <v>13.584833042142764</v>
      </c>
      <c r="G29" s="161"/>
      <c r="H29" s="174">
        <v>278482.98</v>
      </c>
    </row>
    <row r="30" spans="1:8" ht="19.5" customHeight="1">
      <c r="A30" s="26" t="s">
        <v>167</v>
      </c>
      <c r="B30" s="146">
        <v>218</v>
      </c>
      <c r="C30" s="159">
        <f t="shared" si="2"/>
        <v>4.3478260869565215</v>
      </c>
      <c r="D30" s="161"/>
      <c r="E30" s="145">
        <v>199693179</v>
      </c>
      <c r="F30" s="159">
        <f t="shared" si="3"/>
        <v>44.33952187804277</v>
      </c>
      <c r="G30" s="161"/>
      <c r="H30" s="174">
        <v>631407.25</v>
      </c>
    </row>
    <row r="31" spans="1:8" ht="15">
      <c r="A31" s="26"/>
      <c r="B31" s="146"/>
      <c r="C31" s="163"/>
      <c r="D31" s="164"/>
      <c r="E31" s="165"/>
      <c r="F31" s="163"/>
      <c r="G31" s="164"/>
      <c r="H31" s="179"/>
    </row>
    <row r="32" spans="1:8" ht="15">
      <c r="A32" s="79" t="s">
        <v>0</v>
      </c>
      <c r="B32" s="167">
        <f>SUM(B11:B30)</f>
        <v>5014</v>
      </c>
      <c r="C32" s="168">
        <f>SUM(C11:C30)</f>
        <v>100</v>
      </c>
      <c r="D32" s="170" t="s">
        <v>11</v>
      </c>
      <c r="E32" s="171">
        <f>SUM(E11:E30)</f>
        <v>450372874</v>
      </c>
      <c r="F32" s="168">
        <f>SUM(F11:F30)</f>
        <v>100</v>
      </c>
      <c r="G32" s="170" t="s">
        <v>11</v>
      </c>
      <c r="H32" s="180">
        <v>31285.95</v>
      </c>
    </row>
    <row r="33" spans="1:8" ht="15">
      <c r="A33" s="181"/>
      <c r="B33" s="182"/>
      <c r="C33" s="183"/>
      <c r="D33" s="184"/>
      <c r="E33" s="185"/>
      <c r="F33" s="183"/>
      <c r="G33" s="184"/>
      <c r="H33" s="186"/>
    </row>
    <row r="34" spans="1:8" ht="15">
      <c r="A34" s="181"/>
      <c r="B34" s="182"/>
      <c r="C34" s="183"/>
      <c r="D34" s="184"/>
      <c r="E34" s="185"/>
      <c r="F34" s="183"/>
      <c r="G34" s="184"/>
      <c r="H34" s="186"/>
    </row>
  </sheetData>
  <sheetProtection/>
  <mergeCells count="6">
    <mergeCell ref="A1:H1"/>
    <mergeCell ref="A2:H2"/>
    <mergeCell ref="A4:H4"/>
    <mergeCell ref="A5:H5"/>
    <mergeCell ref="A6:H6"/>
    <mergeCell ref="H8:H9"/>
  </mergeCells>
  <printOptions horizontalCentered="1"/>
  <pageMargins left="0.7" right="0.7" top="0.75" bottom="0.75" header="0.3" footer="0.3"/>
  <pageSetup fitToHeight="1" fitToWidth="1" orientation="portrait" scale="97" r:id="rId1"/>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H56"/>
  <sheetViews>
    <sheetView showGridLines="0" zoomScalePageLayoutView="0" workbookViewId="0" topLeftCell="A1">
      <selection activeCell="A1" sqref="A1:H1"/>
    </sheetView>
  </sheetViews>
  <sheetFormatPr defaultColWidth="9.140625" defaultRowHeight="15"/>
  <cols>
    <col min="1" max="1" width="30.421875" style="1" customWidth="1"/>
    <col min="2" max="2" width="14.140625" style="1" customWidth="1"/>
    <col min="3" max="3" width="7.421875" style="1" customWidth="1"/>
    <col min="4" max="4" width="2.28125" style="1" customWidth="1"/>
    <col min="5" max="5" width="14.57421875" style="1" customWidth="1"/>
    <col min="6" max="6" width="6.421875" style="1" customWidth="1"/>
    <col min="7" max="7" width="2.28125" style="1" customWidth="1"/>
    <col min="8" max="8" width="14.8515625" style="1" customWidth="1"/>
    <col min="9" max="16384" width="9.140625" style="1" customWidth="1"/>
  </cols>
  <sheetData>
    <row r="1" spans="1:8" ht="18">
      <c r="A1" s="242" t="s">
        <v>8</v>
      </c>
      <c r="B1" s="242"/>
      <c r="C1" s="242"/>
      <c r="D1" s="242"/>
      <c r="E1" s="242"/>
      <c r="F1" s="242"/>
      <c r="G1" s="242"/>
      <c r="H1" s="242"/>
    </row>
    <row r="2" spans="1:8" ht="18">
      <c r="A2" s="242" t="s">
        <v>70</v>
      </c>
      <c r="B2" s="242"/>
      <c r="C2" s="242"/>
      <c r="D2" s="242"/>
      <c r="E2" s="242"/>
      <c r="F2" s="242"/>
      <c r="G2" s="242"/>
      <c r="H2" s="242"/>
    </row>
    <row r="3" spans="1:6" ht="15">
      <c r="A3" s="53"/>
      <c r="B3" s="53"/>
      <c r="C3" s="53"/>
      <c r="D3" s="53"/>
      <c r="E3" s="53"/>
      <c r="F3" s="53"/>
    </row>
    <row r="4" spans="1:8" ht="18">
      <c r="A4" s="242" t="s">
        <v>106</v>
      </c>
      <c r="B4" s="242"/>
      <c r="C4" s="242"/>
      <c r="D4" s="242"/>
      <c r="E4" s="242"/>
      <c r="F4" s="242"/>
      <c r="G4" s="242"/>
      <c r="H4" s="242"/>
    </row>
    <row r="5" spans="1:8" ht="18">
      <c r="A5" s="242" t="s">
        <v>134</v>
      </c>
      <c r="B5" s="242"/>
      <c r="C5" s="242"/>
      <c r="D5" s="242"/>
      <c r="E5" s="242"/>
      <c r="F5" s="242"/>
      <c r="G5" s="242"/>
      <c r="H5" s="242"/>
    </row>
    <row r="6" spans="1:7" ht="15.75">
      <c r="A6" s="243"/>
      <c r="B6" s="243"/>
      <c r="C6" s="243"/>
      <c r="D6" s="243"/>
      <c r="E6" s="243"/>
      <c r="F6" s="243"/>
      <c r="G6" s="243"/>
    </row>
    <row r="7" spans="1:8" ht="30" customHeight="1">
      <c r="A7" s="209"/>
      <c r="B7" s="210"/>
      <c r="C7" s="211" t="s">
        <v>139</v>
      </c>
      <c r="D7" s="211"/>
      <c r="E7" s="212" t="s">
        <v>10</v>
      </c>
      <c r="F7" s="211" t="s">
        <v>139</v>
      </c>
      <c r="G7" s="213"/>
      <c r="H7" s="214" t="s">
        <v>156</v>
      </c>
    </row>
    <row r="8" spans="1:8" ht="15.75" customHeight="1">
      <c r="A8" s="206" t="s">
        <v>64</v>
      </c>
      <c r="B8" s="4" t="s">
        <v>63</v>
      </c>
      <c r="C8" s="207" t="s">
        <v>100</v>
      </c>
      <c r="D8" s="5"/>
      <c r="E8" s="215" t="s">
        <v>65</v>
      </c>
      <c r="F8" s="207" t="s">
        <v>100</v>
      </c>
      <c r="G8" s="208"/>
      <c r="H8" s="74" t="s">
        <v>10</v>
      </c>
    </row>
    <row r="9" spans="1:8" ht="15.75" customHeight="1">
      <c r="A9" s="6"/>
      <c r="B9" s="7"/>
      <c r="C9" s="8"/>
      <c r="D9" s="8"/>
      <c r="E9" s="7"/>
      <c r="F9" s="8"/>
      <c r="G9" s="9"/>
      <c r="H9" s="64"/>
    </row>
    <row r="10" spans="1:8" s="52" customFormat="1" ht="15">
      <c r="A10" s="35" t="s">
        <v>1</v>
      </c>
      <c r="B10" s="36">
        <f>SUM(B11:B14)</f>
        <v>2349</v>
      </c>
      <c r="C10" s="37">
        <f>(B10/B$56)*100</f>
        <v>19.017163212435236</v>
      </c>
      <c r="D10" s="37" t="s">
        <v>11</v>
      </c>
      <c r="E10" s="38">
        <f>SUM(E11:E14)</f>
        <v>226230008</v>
      </c>
      <c r="F10" s="37">
        <f>(E10/E$56)*100</f>
        <v>26.69115820734722</v>
      </c>
      <c r="G10" s="39" t="s">
        <v>11</v>
      </c>
      <c r="H10" s="69">
        <v>36573</v>
      </c>
    </row>
    <row r="11" spans="1:8" s="52" customFormat="1" ht="15">
      <c r="A11" s="40" t="s">
        <v>12</v>
      </c>
      <c r="B11" s="41">
        <v>781</v>
      </c>
      <c r="C11" s="42">
        <f>(B11/B$56)*100</f>
        <v>6.322862694300518</v>
      </c>
      <c r="D11" s="42"/>
      <c r="E11" s="43">
        <v>91439363</v>
      </c>
      <c r="F11" s="42">
        <f>(E11/E$56)*100</f>
        <v>10.788235061248159</v>
      </c>
      <c r="G11" s="44"/>
      <c r="H11" s="66">
        <v>42979.48</v>
      </c>
    </row>
    <row r="12" spans="1:8" s="52" customFormat="1" ht="15">
      <c r="A12" s="40" t="s">
        <v>13</v>
      </c>
      <c r="B12" s="41">
        <v>51</v>
      </c>
      <c r="C12" s="42">
        <f>(B12/B$56)*100</f>
        <v>0.4128886010362694</v>
      </c>
      <c r="D12" s="42"/>
      <c r="E12" s="43">
        <v>2325160</v>
      </c>
      <c r="F12" s="42">
        <f>(E12/E$56)*100</f>
        <v>0.2743279459964279</v>
      </c>
      <c r="G12" s="44"/>
      <c r="H12" s="66">
        <v>25629.16</v>
      </c>
    </row>
    <row r="13" spans="1:8" s="52" customFormat="1" ht="15">
      <c r="A13" s="40" t="s">
        <v>14</v>
      </c>
      <c r="B13" s="41">
        <v>175</v>
      </c>
      <c r="C13" s="42">
        <f>(B13/B$56)*100</f>
        <v>1.4167746113989637</v>
      </c>
      <c r="D13" s="42"/>
      <c r="E13" s="43">
        <v>18365255</v>
      </c>
      <c r="F13" s="42">
        <f>(E13/E$56)*100</f>
        <v>2.166776773147064</v>
      </c>
      <c r="G13" s="44"/>
      <c r="H13" s="66">
        <v>41086.04</v>
      </c>
    </row>
    <row r="14" spans="1:8" s="52" customFormat="1" ht="14.25" customHeight="1">
      <c r="A14" s="40" t="s">
        <v>15</v>
      </c>
      <c r="B14" s="41">
        <v>1342</v>
      </c>
      <c r="C14" s="42">
        <f>(B14/B$56)*100</f>
        <v>10.864637305699482</v>
      </c>
      <c r="D14" s="42"/>
      <c r="E14" s="43">
        <v>114100230</v>
      </c>
      <c r="F14" s="42">
        <f>(E14/E$56)*100</f>
        <v>13.461818426955569</v>
      </c>
      <c r="G14" s="44"/>
      <c r="H14" s="66">
        <v>32849.83</v>
      </c>
    </row>
    <row r="15" spans="1:8" s="52" customFormat="1" ht="15">
      <c r="A15" s="35"/>
      <c r="B15" s="41"/>
      <c r="C15" s="42"/>
      <c r="D15" s="42"/>
      <c r="E15" s="43"/>
      <c r="F15" s="45"/>
      <c r="G15" s="44"/>
      <c r="H15" s="67"/>
    </row>
    <row r="16" spans="1:8" s="52" customFormat="1" ht="15">
      <c r="A16" s="35" t="s">
        <v>2</v>
      </c>
      <c r="B16" s="36">
        <v>348</v>
      </c>
      <c r="C16" s="37">
        <f>(B16/B$56)*100</f>
        <v>2.8173575129533677</v>
      </c>
      <c r="D16" s="37"/>
      <c r="E16" s="46">
        <v>24041861</v>
      </c>
      <c r="F16" s="37">
        <f>(E16/E$56)*100</f>
        <v>2.8365163455683167</v>
      </c>
      <c r="G16" s="44"/>
      <c r="H16" s="68">
        <v>32067</v>
      </c>
    </row>
    <row r="17" spans="1:8" s="52" customFormat="1" ht="15">
      <c r="A17" s="35"/>
      <c r="B17" s="47"/>
      <c r="C17" s="42"/>
      <c r="D17" s="42"/>
      <c r="E17" s="43"/>
      <c r="F17" s="45"/>
      <c r="G17" s="44"/>
      <c r="H17" s="67"/>
    </row>
    <row r="18" spans="1:8" s="52" customFormat="1" ht="15">
      <c r="A18" s="35" t="s">
        <v>3</v>
      </c>
      <c r="B18" s="36">
        <f>SUM(B19:B32)</f>
        <v>4609</v>
      </c>
      <c r="C18" s="37">
        <f aca="true" t="shared" si="0" ref="C18:C32">(B18/B$56)*100</f>
        <v>37.313795336787564</v>
      </c>
      <c r="D18" s="37"/>
      <c r="E18" s="46">
        <f>SUM(E19:E32)</f>
        <v>272578824</v>
      </c>
      <c r="F18" s="37">
        <f aca="true" t="shared" si="1" ref="F18:F32">(E18/E$56)*100</f>
        <v>32.159502533177</v>
      </c>
      <c r="G18" s="44"/>
      <c r="H18" s="68">
        <v>21846</v>
      </c>
    </row>
    <row r="19" spans="1:8" s="52" customFormat="1" ht="14.25" customHeight="1">
      <c r="A19" s="40" t="s">
        <v>16</v>
      </c>
      <c r="B19" s="61">
        <v>610</v>
      </c>
      <c r="C19" s="42">
        <f t="shared" si="0"/>
        <v>4.938471502590674</v>
      </c>
      <c r="D19" s="42"/>
      <c r="E19" s="43">
        <v>85000605</v>
      </c>
      <c r="F19" s="42">
        <f t="shared" si="1"/>
        <v>10.028574970369222</v>
      </c>
      <c r="G19" s="44"/>
      <c r="H19" s="66">
        <v>34591</v>
      </c>
    </row>
    <row r="20" spans="1:8" s="52" customFormat="1" ht="14.25" customHeight="1">
      <c r="A20" s="40" t="s">
        <v>17</v>
      </c>
      <c r="B20" s="61">
        <v>123</v>
      </c>
      <c r="C20" s="42">
        <f t="shared" si="0"/>
        <v>0.9957901554404146</v>
      </c>
      <c r="D20" s="42"/>
      <c r="E20" s="43">
        <v>15962254</v>
      </c>
      <c r="F20" s="42">
        <f t="shared" si="1"/>
        <v>1.8832649595267708</v>
      </c>
      <c r="G20" s="44"/>
      <c r="H20" s="66">
        <v>33707.39</v>
      </c>
    </row>
    <row r="21" spans="1:8" s="52" customFormat="1" ht="14.25" customHeight="1">
      <c r="A21" s="40" t="s">
        <v>18</v>
      </c>
      <c r="B21" s="61">
        <v>80</v>
      </c>
      <c r="C21" s="42">
        <f t="shared" si="0"/>
        <v>0.6476683937823834</v>
      </c>
      <c r="D21" s="42"/>
      <c r="E21" s="43">
        <v>9884295</v>
      </c>
      <c r="F21" s="42">
        <f t="shared" si="1"/>
        <v>1.1661727988494395</v>
      </c>
      <c r="G21" s="44"/>
      <c r="H21" s="66">
        <v>31647.13</v>
      </c>
    </row>
    <row r="22" spans="1:8" s="52" customFormat="1" ht="15">
      <c r="A22" s="40" t="s">
        <v>114</v>
      </c>
      <c r="B22" s="62">
        <v>1364</v>
      </c>
      <c r="C22" s="42">
        <f t="shared" si="0"/>
        <v>11.042746113989638</v>
      </c>
      <c r="D22" s="42"/>
      <c r="E22" s="43">
        <v>83767160</v>
      </c>
      <c r="F22" s="42">
        <f t="shared" si="1"/>
        <v>9.883050174935978</v>
      </c>
      <c r="G22" s="44"/>
      <c r="H22" s="66">
        <v>23728.76</v>
      </c>
    </row>
    <row r="23" spans="1:8" s="52" customFormat="1" ht="15">
      <c r="A23" s="40" t="s">
        <v>66</v>
      </c>
      <c r="B23" s="62">
        <v>20</v>
      </c>
      <c r="C23" s="42">
        <f t="shared" si="0"/>
        <v>0.16191709844559585</v>
      </c>
      <c r="D23" s="42"/>
      <c r="E23" s="43">
        <v>1326779</v>
      </c>
      <c r="F23" s="42">
        <f t="shared" si="1"/>
        <v>0.1565365643057659</v>
      </c>
      <c r="G23" s="44"/>
      <c r="H23" s="66">
        <v>35587.42</v>
      </c>
    </row>
    <row r="24" spans="1:8" s="52" customFormat="1" ht="15">
      <c r="A24" s="40" t="s">
        <v>19</v>
      </c>
      <c r="B24" s="61">
        <v>154</v>
      </c>
      <c r="C24" s="42">
        <f t="shared" si="0"/>
        <v>1.246761658031088</v>
      </c>
      <c r="D24" s="42"/>
      <c r="E24" s="43">
        <v>7298575</v>
      </c>
      <c r="F24" s="42">
        <f t="shared" si="1"/>
        <v>0.8611033599627033</v>
      </c>
      <c r="G24" s="44"/>
      <c r="H24" s="66">
        <v>28899.75</v>
      </c>
    </row>
    <row r="25" spans="1:8" s="52" customFormat="1" ht="15">
      <c r="A25" s="40" t="s">
        <v>20</v>
      </c>
      <c r="B25" s="62">
        <v>1105</v>
      </c>
      <c r="C25" s="42">
        <f t="shared" si="0"/>
        <v>8.94591968911917</v>
      </c>
      <c r="D25" s="42"/>
      <c r="E25" s="43">
        <v>26453929</v>
      </c>
      <c r="F25" s="42">
        <f t="shared" si="1"/>
        <v>3.1210979055657844</v>
      </c>
      <c r="G25" s="44"/>
      <c r="H25" s="66">
        <v>17884.92</v>
      </c>
    </row>
    <row r="26" spans="1:8" s="52" customFormat="1" ht="15.75" customHeight="1">
      <c r="A26" s="40" t="s">
        <v>21</v>
      </c>
      <c r="B26" s="61">
        <v>151</v>
      </c>
      <c r="C26" s="42">
        <f t="shared" si="0"/>
        <v>1.2224740932642486</v>
      </c>
      <c r="D26" s="42"/>
      <c r="E26" s="43">
        <v>9322773</v>
      </c>
      <c r="F26" s="42">
        <f t="shared" si="1"/>
        <v>1.0999230883384181</v>
      </c>
      <c r="G26" s="44"/>
      <c r="H26" s="66">
        <v>25597.03</v>
      </c>
    </row>
    <row r="27" spans="1:8" s="52" customFormat="1" ht="15">
      <c r="A27" s="40" t="s">
        <v>41</v>
      </c>
      <c r="B27" s="61">
        <v>204</v>
      </c>
      <c r="C27" s="42">
        <f t="shared" si="0"/>
        <v>1.6515544041450776</v>
      </c>
      <c r="D27" s="42"/>
      <c r="E27" s="43">
        <v>7697904</v>
      </c>
      <c r="F27" s="42">
        <f t="shared" si="1"/>
        <v>0.9082171518509206</v>
      </c>
      <c r="G27" s="44"/>
      <c r="H27" s="66">
        <v>24669.87</v>
      </c>
    </row>
    <row r="28" spans="1:8" s="52" customFormat="1" ht="15">
      <c r="A28" s="40" t="s">
        <v>22</v>
      </c>
      <c r="B28" s="61">
        <v>100</v>
      </c>
      <c r="C28" s="42">
        <f t="shared" si="0"/>
        <v>0.8095854922279792</v>
      </c>
      <c r="D28" s="42"/>
      <c r="E28" s="43">
        <v>4787522</v>
      </c>
      <c r="F28" s="42">
        <f t="shared" si="1"/>
        <v>0.5648433125775046</v>
      </c>
      <c r="G28" s="44"/>
      <c r="H28" s="66">
        <v>30360.4</v>
      </c>
    </row>
    <row r="29" spans="1:8" s="52" customFormat="1" ht="14.25" customHeight="1">
      <c r="A29" s="40" t="s">
        <v>23</v>
      </c>
      <c r="B29" s="61">
        <v>138</v>
      </c>
      <c r="C29" s="42">
        <f t="shared" si="0"/>
        <v>1.1172279792746114</v>
      </c>
      <c r="D29" s="42"/>
      <c r="E29" s="43">
        <v>4496144</v>
      </c>
      <c r="F29" s="42">
        <f t="shared" si="1"/>
        <v>0.530465838232278</v>
      </c>
      <c r="G29" s="44"/>
      <c r="H29" s="66">
        <v>19046.63</v>
      </c>
    </row>
    <row r="30" spans="1:8" s="52" customFormat="1" ht="15">
      <c r="A30" s="40" t="s">
        <v>24</v>
      </c>
      <c r="B30" s="61">
        <v>423</v>
      </c>
      <c r="C30" s="42">
        <f t="shared" si="0"/>
        <v>3.424546632124352</v>
      </c>
      <c r="D30" s="42"/>
      <c r="E30" s="43">
        <v>11900069</v>
      </c>
      <c r="F30" s="42">
        <f t="shared" si="1"/>
        <v>1.4039986435280867</v>
      </c>
      <c r="G30" s="44"/>
      <c r="H30" s="66">
        <v>19703.98</v>
      </c>
    </row>
    <row r="31" spans="1:8" s="52" customFormat="1" ht="15">
      <c r="A31" s="40" t="s">
        <v>42</v>
      </c>
      <c r="B31" s="61">
        <v>71</v>
      </c>
      <c r="C31" s="42">
        <f t="shared" si="0"/>
        <v>0.5748056994818652</v>
      </c>
      <c r="D31" s="42"/>
      <c r="E31" s="43">
        <v>1704701</v>
      </c>
      <c r="F31" s="42">
        <f t="shared" si="1"/>
        <v>0.20112470706018368</v>
      </c>
      <c r="G31" s="44"/>
      <c r="H31" s="66">
        <v>14986.08</v>
      </c>
    </row>
    <row r="32" spans="1:8" s="52" customFormat="1" ht="15">
      <c r="A32" s="40" t="s">
        <v>43</v>
      </c>
      <c r="B32" s="61">
        <v>66</v>
      </c>
      <c r="C32" s="42">
        <f t="shared" si="0"/>
        <v>0.5343264248704663</v>
      </c>
      <c r="D32" s="42"/>
      <c r="E32" s="43">
        <v>2976114</v>
      </c>
      <c r="F32" s="42">
        <f t="shared" si="1"/>
        <v>0.3511290580739446</v>
      </c>
      <c r="G32" s="44"/>
      <c r="H32" s="66">
        <v>23466.38</v>
      </c>
    </row>
    <row r="33" spans="1:8" s="52" customFormat="1" ht="15">
      <c r="A33" s="35"/>
      <c r="B33" s="41"/>
      <c r="C33" s="42"/>
      <c r="D33" s="42"/>
      <c r="E33" s="43"/>
      <c r="F33" s="45"/>
      <c r="G33" s="44"/>
      <c r="H33" s="67"/>
    </row>
    <row r="34" spans="1:8" s="52" customFormat="1" ht="15">
      <c r="A34" s="35" t="s">
        <v>4</v>
      </c>
      <c r="B34" s="36">
        <f>SUM(B35:B38)</f>
        <v>925</v>
      </c>
      <c r="C34" s="37">
        <f>(B34/B$56)*100</f>
        <v>7.488665803108809</v>
      </c>
      <c r="D34" s="37"/>
      <c r="E34" s="46">
        <f>SUM(E35:E38)</f>
        <v>82173922</v>
      </c>
      <c r="F34" s="37">
        <f>(E34/E$56)*100</f>
        <v>9.695076139590688</v>
      </c>
      <c r="G34" s="44"/>
      <c r="H34" s="68">
        <v>30338</v>
      </c>
    </row>
    <row r="35" spans="1:8" s="52" customFormat="1" ht="15">
      <c r="A35" s="40" t="s">
        <v>25</v>
      </c>
      <c r="B35" s="47">
        <v>361</v>
      </c>
      <c r="C35" s="42">
        <f>(B35/B$56)*100</f>
        <v>2.922603626943005</v>
      </c>
      <c r="D35" s="42"/>
      <c r="E35" s="43">
        <v>30852078</v>
      </c>
      <c r="F35" s="42">
        <f>(E35/E$56)*100</f>
        <v>3.640002058981568</v>
      </c>
      <c r="G35" s="44"/>
      <c r="H35" s="66">
        <v>33344.1</v>
      </c>
    </row>
    <row r="36" spans="1:8" s="52" customFormat="1" ht="15">
      <c r="A36" s="40" t="s">
        <v>26</v>
      </c>
      <c r="B36" s="47">
        <v>230</v>
      </c>
      <c r="C36" s="42">
        <f>(B36/B$56)*100</f>
        <v>1.8620466321243523</v>
      </c>
      <c r="D36" s="42"/>
      <c r="E36" s="43">
        <v>25825696</v>
      </c>
      <c r="F36" s="42">
        <f>(E36/E$56)*100</f>
        <v>3.046977471489345</v>
      </c>
      <c r="G36" s="44"/>
      <c r="H36" s="66">
        <v>28916.12</v>
      </c>
    </row>
    <row r="37" spans="1:8" s="52" customFormat="1" ht="15">
      <c r="A37" s="40" t="s">
        <v>27</v>
      </c>
      <c r="B37" s="47">
        <v>160</v>
      </c>
      <c r="C37" s="42">
        <f>(B37/B$56)*100</f>
        <v>1.2953367875647668</v>
      </c>
      <c r="D37" s="42"/>
      <c r="E37" s="43">
        <v>11113827</v>
      </c>
      <c r="F37" s="42">
        <f>(E37/E$56)*100</f>
        <v>1.311235929170312</v>
      </c>
      <c r="G37" s="44"/>
      <c r="H37" s="66">
        <v>17931.48</v>
      </c>
    </row>
    <row r="38" spans="1:8" s="52" customFormat="1" ht="14.25" customHeight="1">
      <c r="A38" s="40" t="s">
        <v>28</v>
      </c>
      <c r="B38" s="47">
        <v>174</v>
      </c>
      <c r="C38" s="42">
        <f>(B38/B$56)*100</f>
        <v>1.4086787564766838</v>
      </c>
      <c r="D38" s="42"/>
      <c r="E38" s="43">
        <v>14382321</v>
      </c>
      <c r="F38" s="42">
        <f>(E38/E$56)*100</f>
        <v>1.696860679949462</v>
      </c>
      <c r="G38" s="44"/>
      <c r="H38" s="66">
        <v>38115.2</v>
      </c>
    </row>
    <row r="39" spans="1:8" s="52" customFormat="1" ht="15">
      <c r="A39" s="35"/>
      <c r="B39" s="47"/>
      <c r="C39" s="42"/>
      <c r="D39" s="42"/>
      <c r="E39" s="43"/>
      <c r="F39" s="45"/>
      <c r="G39" s="44"/>
      <c r="H39" s="67"/>
    </row>
    <row r="40" spans="1:8" s="52" customFormat="1" ht="15">
      <c r="A40" s="35" t="s">
        <v>5</v>
      </c>
      <c r="B40" s="36">
        <f>SUM(B41:B43)</f>
        <v>3307</v>
      </c>
      <c r="C40" s="37">
        <f>(B40/B$56)*100</f>
        <v>26.772992227979277</v>
      </c>
      <c r="D40" s="37"/>
      <c r="E40" s="46">
        <f>SUM(E41:E43)</f>
        <v>197640625</v>
      </c>
      <c r="F40" s="37">
        <f>(E40/E$56)*100</f>
        <v>23.318114324046633</v>
      </c>
      <c r="G40" s="44"/>
      <c r="H40" s="68">
        <v>25731</v>
      </c>
    </row>
    <row r="41" spans="1:8" s="52" customFormat="1" ht="15">
      <c r="A41" s="40" t="s">
        <v>29</v>
      </c>
      <c r="B41" s="41">
        <v>400</v>
      </c>
      <c r="C41" s="42">
        <f>(B41/B$56)*100</f>
        <v>3.2383419689119166</v>
      </c>
      <c r="D41" s="42"/>
      <c r="E41" s="43">
        <v>18070100</v>
      </c>
      <c r="F41" s="42">
        <f>(E41/E$56)*100</f>
        <v>2.1319536792952105</v>
      </c>
      <c r="G41" s="44"/>
      <c r="H41" s="66">
        <v>21277.09</v>
      </c>
    </row>
    <row r="42" spans="1:8" s="52" customFormat="1" ht="15">
      <c r="A42" s="40" t="s">
        <v>30</v>
      </c>
      <c r="B42" s="41">
        <v>462</v>
      </c>
      <c r="C42" s="42">
        <f>(B42/B$56)*100</f>
        <v>3.740284974093264</v>
      </c>
      <c r="D42" s="42"/>
      <c r="E42" s="43">
        <v>26271499</v>
      </c>
      <c r="F42" s="42">
        <f>(E42/E$56)*100</f>
        <v>3.0995743772115514</v>
      </c>
      <c r="G42" s="44"/>
      <c r="H42" s="66">
        <v>25569.64</v>
      </c>
    </row>
    <row r="43" spans="1:8" s="52" customFormat="1" ht="15">
      <c r="A43" s="40" t="s">
        <v>31</v>
      </c>
      <c r="B43" s="41">
        <v>2445</v>
      </c>
      <c r="C43" s="42">
        <f>(B43/B$56)*100</f>
        <v>19.794365284974095</v>
      </c>
      <c r="D43" s="42"/>
      <c r="E43" s="43">
        <v>153299026</v>
      </c>
      <c r="F43" s="42">
        <f>(E43/E$56)*100</f>
        <v>18.086586267539868</v>
      </c>
      <c r="G43" s="44"/>
      <c r="H43" s="66">
        <v>26888.76</v>
      </c>
    </row>
    <row r="44" spans="1:8" s="52" customFormat="1" ht="15">
      <c r="A44" s="35"/>
      <c r="B44" s="41"/>
      <c r="C44" s="42"/>
      <c r="D44" s="42"/>
      <c r="E44" s="43"/>
      <c r="F44" s="45"/>
      <c r="G44" s="44"/>
      <c r="H44" s="67"/>
    </row>
    <row r="45" spans="1:8" s="52" customFormat="1" ht="15">
      <c r="A45" s="35" t="s">
        <v>6</v>
      </c>
      <c r="B45" s="36">
        <f>SUM(B46:B49)</f>
        <v>445</v>
      </c>
      <c r="C45" s="37">
        <f>(B45/B$56)*100</f>
        <v>3.602655440414508</v>
      </c>
      <c r="D45" s="37"/>
      <c r="E45" s="46">
        <f>SUM(E46:E49)</f>
        <v>33386880</v>
      </c>
      <c r="F45" s="37">
        <f>(E45/E$56)*100</f>
        <v>3.939064070270097</v>
      </c>
      <c r="G45" s="44"/>
      <c r="H45" s="68">
        <v>26631</v>
      </c>
    </row>
    <row r="46" spans="1:8" s="52" customFormat="1" ht="15">
      <c r="A46" s="40" t="s">
        <v>32</v>
      </c>
      <c r="B46" s="47">
        <v>167</v>
      </c>
      <c r="C46" s="42">
        <f>(B46/B$56)*100</f>
        <v>1.3520077720207253</v>
      </c>
      <c r="D46" s="42"/>
      <c r="E46" s="43">
        <v>8528818</v>
      </c>
      <c r="F46" s="42">
        <f>(E46/E$56)*100</f>
        <v>1.0062503757665546</v>
      </c>
      <c r="G46" s="44"/>
      <c r="H46" s="66">
        <v>23634.04</v>
      </c>
    </row>
    <row r="47" spans="1:8" s="52" customFormat="1" ht="15">
      <c r="A47" s="40" t="s">
        <v>33</v>
      </c>
      <c r="B47" s="47">
        <v>22</v>
      </c>
      <c r="C47" s="42">
        <f>(B47/B$56)*100</f>
        <v>0.17810880829015543</v>
      </c>
      <c r="D47" s="42"/>
      <c r="E47" s="43">
        <v>1379089</v>
      </c>
      <c r="F47" s="42">
        <f>(E47/E$56)*100</f>
        <v>0.1627082233980749</v>
      </c>
      <c r="G47" s="44"/>
      <c r="H47" s="66">
        <v>45930.69</v>
      </c>
    </row>
    <row r="48" spans="1:8" s="52" customFormat="1" ht="15">
      <c r="A48" s="40" t="s">
        <v>34</v>
      </c>
      <c r="B48" s="47">
        <v>22</v>
      </c>
      <c r="C48" s="42">
        <f>(B48/B$56)*100</f>
        <v>0.17810880829015543</v>
      </c>
      <c r="D48" s="42"/>
      <c r="E48" s="43">
        <v>693271</v>
      </c>
      <c r="F48" s="42">
        <f>(E48/E$56)*100</f>
        <v>0.08179377309470728</v>
      </c>
      <c r="G48" s="44"/>
      <c r="H48" s="66">
        <v>20534.17</v>
      </c>
    </row>
    <row r="49" spans="1:8" s="52" customFormat="1" ht="15">
      <c r="A49" s="40" t="s">
        <v>35</v>
      </c>
      <c r="B49" s="47">
        <v>234</v>
      </c>
      <c r="C49" s="42">
        <f>(B49/B$56)*100</f>
        <v>1.8944300518134716</v>
      </c>
      <c r="D49" s="42"/>
      <c r="E49" s="43">
        <v>22785702</v>
      </c>
      <c r="F49" s="42">
        <f>(E49/E$56)*100</f>
        <v>2.6883116980107604</v>
      </c>
      <c r="G49" s="44"/>
      <c r="H49" s="66">
        <v>27796.69</v>
      </c>
    </row>
    <row r="50" spans="1:8" s="52" customFormat="1" ht="15">
      <c r="A50" s="35"/>
      <c r="B50" s="47"/>
      <c r="C50" s="42"/>
      <c r="D50" s="42"/>
      <c r="E50" s="43"/>
      <c r="F50" s="45"/>
      <c r="G50" s="44"/>
      <c r="H50" s="67"/>
    </row>
    <row r="51" spans="1:8" s="52" customFormat="1" ht="15">
      <c r="A51" s="35" t="s">
        <v>7</v>
      </c>
      <c r="B51" s="36">
        <f>SUM(B52:B54)</f>
        <v>369</v>
      </c>
      <c r="C51" s="37">
        <f>(B51/B$56)*100</f>
        <v>2.9873704663212433</v>
      </c>
      <c r="D51" s="37"/>
      <c r="E51" s="46">
        <f>SUM(E52:E54)</f>
        <v>11531961</v>
      </c>
      <c r="F51" s="37">
        <f>(E51/E$56)*100</f>
        <v>1.3605683800000485</v>
      </c>
      <c r="G51" s="44"/>
      <c r="H51" s="68">
        <v>19655</v>
      </c>
    </row>
    <row r="52" spans="1:8" s="52" customFormat="1" ht="15">
      <c r="A52" s="40" t="s">
        <v>36</v>
      </c>
      <c r="B52" s="41">
        <v>63</v>
      </c>
      <c r="C52" s="42">
        <f>(B52/B$56)*100</f>
        <v>0.510038860103627</v>
      </c>
      <c r="D52" s="42"/>
      <c r="E52" s="43">
        <v>2002215</v>
      </c>
      <c r="F52" s="42">
        <f>(E52/E$56)*100</f>
        <v>0.2362261213822868</v>
      </c>
      <c r="G52" s="44"/>
      <c r="H52" s="66">
        <v>20008.62</v>
      </c>
    </row>
    <row r="53" spans="1:8" s="52" customFormat="1" ht="15">
      <c r="A53" s="40" t="s">
        <v>37</v>
      </c>
      <c r="B53" s="41">
        <v>52</v>
      </c>
      <c r="C53" s="42">
        <f>(B53/B$56)*100</f>
        <v>0.4209844559585492</v>
      </c>
      <c r="D53" s="42"/>
      <c r="E53" s="43">
        <v>2465605</v>
      </c>
      <c r="F53" s="42">
        <f>(E53/E$56)*100</f>
        <v>0.2908979834886729</v>
      </c>
      <c r="G53" s="44"/>
      <c r="H53" s="66">
        <v>22237.24</v>
      </c>
    </row>
    <row r="54" spans="1:8" s="52" customFormat="1" ht="15">
      <c r="A54" s="40" t="s">
        <v>67</v>
      </c>
      <c r="B54" s="41">
        <v>254</v>
      </c>
      <c r="C54" s="42">
        <f>(B54/B$56)*100</f>
        <v>2.0563471502590676</v>
      </c>
      <c r="D54" s="42"/>
      <c r="E54" s="43">
        <v>7064141</v>
      </c>
      <c r="F54" s="42">
        <f>(E54/E$56)*100</f>
        <v>0.833444275129089</v>
      </c>
      <c r="G54" s="44"/>
      <c r="H54" s="66">
        <v>18811.72</v>
      </c>
    </row>
    <row r="55" spans="1:8" s="52" customFormat="1" ht="15">
      <c r="A55" s="35"/>
      <c r="B55" s="41"/>
      <c r="C55" s="54"/>
      <c r="D55" s="54"/>
      <c r="E55" s="55"/>
      <c r="F55" s="54"/>
      <c r="G55" s="44"/>
      <c r="H55" s="65"/>
    </row>
    <row r="56" spans="1:8" s="52" customFormat="1" ht="15">
      <c r="A56" s="56" t="s">
        <v>0</v>
      </c>
      <c r="B56" s="57">
        <f>B10+B16+B18+B34+B40+B45+B51</f>
        <v>12352</v>
      </c>
      <c r="C56" s="58">
        <f>C10+C16+C18+C34+C40+C45+C51</f>
        <v>100</v>
      </c>
      <c r="D56" s="58" t="s">
        <v>11</v>
      </c>
      <c r="E56" s="59">
        <f>E10+E16+E18+E34+E40+E45+E51</f>
        <v>847584081</v>
      </c>
      <c r="F56" s="58">
        <f>F10+F16+F18+F34+F40+F45+F51</f>
        <v>99.99999999999999</v>
      </c>
      <c r="G56" s="60" t="s">
        <v>11</v>
      </c>
      <c r="H56" s="70">
        <v>25950</v>
      </c>
    </row>
  </sheetData>
  <sheetProtection/>
  <mergeCells count="5">
    <mergeCell ref="A5:H5"/>
    <mergeCell ref="A6:G6"/>
    <mergeCell ref="A1:H1"/>
    <mergeCell ref="A2:H2"/>
    <mergeCell ref="A4:H4"/>
  </mergeCells>
  <printOptions horizontalCentered="1"/>
  <pageMargins left="0.7" right="0.7" top="0.75" bottom="0.75" header="0.3" footer="0.3"/>
  <pageSetup fitToHeight="1" fitToWidth="1" orientation="portrait" scale="81" r:id="rId1"/>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G47"/>
  <sheetViews>
    <sheetView showGridLines="0" zoomScalePageLayoutView="0" workbookViewId="0" topLeftCell="A1">
      <selection activeCell="A1" sqref="A1:G1"/>
    </sheetView>
  </sheetViews>
  <sheetFormatPr defaultColWidth="9.140625" defaultRowHeight="15"/>
  <cols>
    <col min="1" max="1" width="22.140625" style="128" customWidth="1"/>
    <col min="2" max="2" width="12.421875" style="128" customWidth="1"/>
    <col min="3" max="3" width="10.57421875" style="128" customWidth="1"/>
    <col min="4" max="4" width="12.421875" style="128" customWidth="1"/>
    <col min="5" max="5" width="10.57421875" style="128" customWidth="1"/>
    <col min="6" max="6" width="12.421875" style="128" customWidth="1"/>
    <col min="7" max="7" width="10.57421875" style="128" customWidth="1"/>
    <col min="8" max="16384" width="9.140625" style="128" customWidth="1"/>
  </cols>
  <sheetData>
    <row r="1" spans="1:7" ht="18">
      <c r="A1" s="246" t="s">
        <v>8</v>
      </c>
      <c r="B1" s="246"/>
      <c r="C1" s="246"/>
      <c r="D1" s="246"/>
      <c r="E1" s="246"/>
      <c r="F1" s="246"/>
      <c r="G1" s="246"/>
    </row>
    <row r="2" spans="1:7" ht="18">
      <c r="A2" s="246" t="s">
        <v>70</v>
      </c>
      <c r="B2" s="246"/>
      <c r="C2" s="246"/>
      <c r="D2" s="246"/>
      <c r="E2" s="246"/>
      <c r="F2" s="246"/>
      <c r="G2" s="246"/>
    </row>
    <row r="3" spans="1:3" ht="15">
      <c r="A3" s="111"/>
      <c r="B3" s="111"/>
      <c r="C3" s="111"/>
    </row>
    <row r="4" spans="1:7" ht="18">
      <c r="A4" s="246" t="s">
        <v>118</v>
      </c>
      <c r="B4" s="246"/>
      <c r="C4" s="246"/>
      <c r="D4" s="246"/>
      <c r="E4" s="246"/>
      <c r="F4" s="246"/>
      <c r="G4" s="246"/>
    </row>
    <row r="5" spans="1:7" ht="18">
      <c r="A5" s="246" t="s">
        <v>117</v>
      </c>
      <c r="B5" s="246"/>
      <c r="C5" s="246"/>
      <c r="D5" s="246"/>
      <c r="E5" s="246"/>
      <c r="F5" s="246"/>
      <c r="G5" s="246"/>
    </row>
    <row r="6" spans="1:7" ht="18">
      <c r="A6" s="236"/>
      <c r="B6" s="236"/>
      <c r="C6" s="236"/>
      <c r="D6" s="236"/>
      <c r="E6" s="236"/>
      <c r="F6" s="236"/>
      <c r="G6" s="236"/>
    </row>
    <row r="7" spans="1:7" ht="18">
      <c r="A7" s="130"/>
      <c r="B7" s="249" t="s">
        <v>160</v>
      </c>
      <c r="C7" s="250"/>
      <c r="D7" s="250"/>
      <c r="E7" s="250"/>
      <c r="F7" s="250"/>
      <c r="G7" s="251"/>
    </row>
    <row r="8" spans="1:7" ht="15">
      <c r="A8" s="131"/>
      <c r="B8" s="252" t="s">
        <v>94</v>
      </c>
      <c r="C8" s="253"/>
      <c r="D8" s="252" t="s">
        <v>95</v>
      </c>
      <c r="E8" s="253"/>
      <c r="F8" s="252" t="s">
        <v>96</v>
      </c>
      <c r="G8" s="253"/>
    </row>
    <row r="9" spans="1:7" ht="33.75" customHeight="1">
      <c r="A9" s="79" t="s">
        <v>64</v>
      </c>
      <c r="B9" s="132" t="s">
        <v>63</v>
      </c>
      <c r="C9" s="133" t="s">
        <v>140</v>
      </c>
      <c r="D9" s="132" t="s">
        <v>63</v>
      </c>
      <c r="E9" s="133" t="s">
        <v>140</v>
      </c>
      <c r="F9" s="132" t="s">
        <v>63</v>
      </c>
      <c r="G9" s="133" t="s">
        <v>140</v>
      </c>
    </row>
    <row r="10" spans="1:7" ht="15">
      <c r="A10" s="26"/>
      <c r="B10" s="134"/>
      <c r="C10" s="135"/>
      <c r="D10" s="134"/>
      <c r="E10" s="135"/>
      <c r="F10" s="134"/>
      <c r="G10" s="135"/>
    </row>
    <row r="11" spans="1:7" ht="15">
      <c r="A11" s="26" t="s">
        <v>147</v>
      </c>
      <c r="B11" s="137">
        <v>399</v>
      </c>
      <c r="C11" s="138">
        <v>3928241</v>
      </c>
      <c r="D11" s="137">
        <v>208</v>
      </c>
      <c r="E11" s="138">
        <v>3641178</v>
      </c>
      <c r="F11" s="137">
        <v>161</v>
      </c>
      <c r="G11" s="138">
        <v>3456825</v>
      </c>
    </row>
    <row r="12" spans="1:7" ht="15">
      <c r="A12" s="26" t="s">
        <v>75</v>
      </c>
      <c r="B12" s="146">
        <v>67</v>
      </c>
      <c r="C12" s="139">
        <v>703592</v>
      </c>
      <c r="D12" s="146">
        <v>36</v>
      </c>
      <c r="E12" s="139">
        <v>629653</v>
      </c>
      <c r="F12" s="146">
        <v>29</v>
      </c>
      <c r="G12" s="139">
        <v>626330</v>
      </c>
    </row>
    <row r="13" spans="1:7" ht="15">
      <c r="A13" s="26" t="s">
        <v>76</v>
      </c>
      <c r="B13" s="137">
        <v>1440</v>
      </c>
      <c r="C13" s="139">
        <v>14435375</v>
      </c>
      <c r="D13" s="137">
        <v>597</v>
      </c>
      <c r="E13" s="139">
        <v>10440390</v>
      </c>
      <c r="F13" s="137">
        <v>404</v>
      </c>
      <c r="G13" s="139">
        <v>8594795</v>
      </c>
    </row>
    <row r="14" spans="1:7" ht="15">
      <c r="A14" s="26" t="s">
        <v>77</v>
      </c>
      <c r="B14" s="146">
        <v>244</v>
      </c>
      <c r="C14" s="139">
        <v>2143187</v>
      </c>
      <c r="D14" s="146">
        <v>72</v>
      </c>
      <c r="E14" s="139">
        <v>1262776</v>
      </c>
      <c r="F14" s="146">
        <v>61</v>
      </c>
      <c r="G14" s="139">
        <v>1297052</v>
      </c>
    </row>
    <row r="15" spans="1:7" ht="15">
      <c r="A15" s="26" t="s">
        <v>78</v>
      </c>
      <c r="B15" s="137">
        <v>874</v>
      </c>
      <c r="C15" s="139">
        <v>8876597</v>
      </c>
      <c r="D15" s="137">
        <v>342</v>
      </c>
      <c r="E15" s="139">
        <v>5953392</v>
      </c>
      <c r="F15" s="137">
        <v>253</v>
      </c>
      <c r="G15" s="139">
        <v>5435518</v>
      </c>
    </row>
    <row r="16" spans="1:7" ht="15">
      <c r="A16" s="26" t="s">
        <v>79</v>
      </c>
      <c r="B16" s="146">
        <v>101</v>
      </c>
      <c r="C16" s="139">
        <v>1020881</v>
      </c>
      <c r="D16" s="146">
        <v>57</v>
      </c>
      <c r="E16" s="139">
        <v>996750</v>
      </c>
      <c r="F16" s="146">
        <v>37</v>
      </c>
      <c r="G16" s="139">
        <v>811253</v>
      </c>
    </row>
    <row r="17" spans="1:7" ht="15">
      <c r="A17" s="26" t="s">
        <v>80</v>
      </c>
      <c r="B17" s="146">
        <v>134</v>
      </c>
      <c r="C17" s="139">
        <v>1205516</v>
      </c>
      <c r="D17" s="146">
        <v>48</v>
      </c>
      <c r="E17" s="139">
        <v>853472</v>
      </c>
      <c r="F17" s="146">
        <v>39</v>
      </c>
      <c r="G17" s="139">
        <v>837373</v>
      </c>
    </row>
    <row r="18" spans="1:7" ht="15">
      <c r="A18" s="26"/>
      <c r="B18" s="146"/>
      <c r="C18" s="203"/>
      <c r="D18" s="146"/>
      <c r="E18" s="203"/>
      <c r="F18" s="146"/>
      <c r="G18" s="203"/>
    </row>
    <row r="19" spans="1:7" ht="15">
      <c r="A19" s="79" t="s">
        <v>0</v>
      </c>
      <c r="B19" s="167">
        <f aca="true" t="shared" si="0" ref="B19:G19">SUM(B11:B17)</f>
        <v>3259</v>
      </c>
      <c r="C19" s="204">
        <f t="shared" si="0"/>
        <v>32313389</v>
      </c>
      <c r="D19" s="167">
        <f t="shared" si="0"/>
        <v>1360</v>
      </c>
      <c r="E19" s="204">
        <f t="shared" si="0"/>
        <v>23777611</v>
      </c>
      <c r="F19" s="167">
        <f t="shared" si="0"/>
        <v>984</v>
      </c>
      <c r="G19" s="204">
        <f t="shared" si="0"/>
        <v>21059146</v>
      </c>
    </row>
    <row r="21" spans="1:7" ht="18">
      <c r="A21" s="130"/>
      <c r="B21" s="249" t="s">
        <v>160</v>
      </c>
      <c r="C21" s="250"/>
      <c r="D21" s="250"/>
      <c r="E21" s="250"/>
      <c r="F21" s="250"/>
      <c r="G21" s="251"/>
    </row>
    <row r="22" spans="1:7" ht="15">
      <c r="A22" s="131"/>
      <c r="B22" s="252" t="s">
        <v>60</v>
      </c>
      <c r="C22" s="253"/>
      <c r="D22" s="252" t="s">
        <v>52</v>
      </c>
      <c r="E22" s="253"/>
      <c r="F22" s="252" t="s">
        <v>97</v>
      </c>
      <c r="G22" s="253"/>
    </row>
    <row r="23" spans="1:7" ht="30">
      <c r="A23" s="79" t="s">
        <v>64</v>
      </c>
      <c r="B23" s="132" t="s">
        <v>63</v>
      </c>
      <c r="C23" s="133" t="s">
        <v>140</v>
      </c>
      <c r="D23" s="132" t="s">
        <v>63</v>
      </c>
      <c r="E23" s="133" t="s">
        <v>140</v>
      </c>
      <c r="F23" s="132" t="s">
        <v>63</v>
      </c>
      <c r="G23" s="133" t="s">
        <v>140</v>
      </c>
    </row>
    <row r="24" spans="1:7" ht="15">
      <c r="A24" s="26"/>
      <c r="B24" s="134"/>
      <c r="C24" s="135"/>
      <c r="D24" s="134"/>
      <c r="E24" s="135"/>
      <c r="F24" s="134"/>
      <c r="G24" s="135"/>
    </row>
    <row r="25" spans="1:7" ht="15">
      <c r="A25" s="26" t="s">
        <v>147</v>
      </c>
      <c r="B25" s="137">
        <v>124</v>
      </c>
      <c r="C25" s="138">
        <v>3157296</v>
      </c>
      <c r="D25" s="137">
        <v>117</v>
      </c>
      <c r="E25" s="138">
        <v>3415515</v>
      </c>
      <c r="F25" s="137">
        <v>214</v>
      </c>
      <c r="G25" s="138">
        <v>7431509</v>
      </c>
    </row>
    <row r="26" spans="1:7" ht="15">
      <c r="A26" s="26" t="s">
        <v>75</v>
      </c>
      <c r="B26" s="146">
        <v>21</v>
      </c>
      <c r="C26" s="139">
        <v>530968</v>
      </c>
      <c r="D26" s="146">
        <v>19</v>
      </c>
      <c r="E26" s="139">
        <v>553026</v>
      </c>
      <c r="F26" s="146">
        <v>29</v>
      </c>
      <c r="G26" s="139">
        <v>1023320</v>
      </c>
    </row>
    <row r="27" spans="1:7" ht="15">
      <c r="A27" s="26" t="s">
        <v>76</v>
      </c>
      <c r="B27" s="137">
        <v>319</v>
      </c>
      <c r="C27" s="139">
        <v>8039362</v>
      </c>
      <c r="D27" s="137">
        <v>238</v>
      </c>
      <c r="E27" s="139">
        <v>6934610</v>
      </c>
      <c r="F27" s="137">
        <v>308</v>
      </c>
      <c r="G27" s="139">
        <v>10678327</v>
      </c>
    </row>
    <row r="28" spans="1:7" ht="15">
      <c r="A28" s="26" t="s">
        <v>77</v>
      </c>
      <c r="B28" s="146">
        <v>42</v>
      </c>
      <c r="C28" s="139">
        <v>1061782</v>
      </c>
      <c r="D28" s="146">
        <v>53</v>
      </c>
      <c r="E28" s="139">
        <v>1549960</v>
      </c>
      <c r="F28" s="146">
        <v>94</v>
      </c>
      <c r="G28" s="139">
        <v>3334675</v>
      </c>
    </row>
    <row r="29" spans="1:7" ht="15">
      <c r="A29" s="26" t="s">
        <v>78</v>
      </c>
      <c r="B29" s="137">
        <v>264</v>
      </c>
      <c r="C29" s="139">
        <v>6683647</v>
      </c>
      <c r="D29" s="137">
        <v>169</v>
      </c>
      <c r="E29" s="139">
        <v>4921959</v>
      </c>
      <c r="F29" s="137">
        <v>197</v>
      </c>
      <c r="G29" s="139">
        <v>6882893</v>
      </c>
    </row>
    <row r="30" spans="1:7" ht="15">
      <c r="A30" s="26" t="s">
        <v>79</v>
      </c>
      <c r="B30" s="146">
        <v>30</v>
      </c>
      <c r="C30" s="139">
        <v>756705</v>
      </c>
      <c r="D30" s="146">
        <v>23</v>
      </c>
      <c r="E30" s="139">
        <v>647657</v>
      </c>
      <c r="F30" s="146">
        <v>32</v>
      </c>
      <c r="G30" s="139">
        <v>1108337</v>
      </c>
    </row>
    <row r="31" spans="1:7" ht="15">
      <c r="A31" s="26" t="s">
        <v>80</v>
      </c>
      <c r="B31" s="146">
        <v>33</v>
      </c>
      <c r="C31" s="139">
        <v>826339</v>
      </c>
      <c r="D31" s="146">
        <v>13</v>
      </c>
      <c r="E31" s="139">
        <v>378543</v>
      </c>
      <c r="F31" s="146">
        <v>33</v>
      </c>
      <c r="G31" s="139">
        <v>1130747</v>
      </c>
    </row>
    <row r="32" spans="1:7" ht="15">
      <c r="A32" s="26"/>
      <c r="B32" s="146"/>
      <c r="C32" s="203"/>
      <c r="D32" s="146"/>
      <c r="E32" s="203"/>
      <c r="F32" s="146"/>
      <c r="G32" s="203"/>
    </row>
    <row r="33" spans="1:7" ht="15">
      <c r="A33" s="79" t="s">
        <v>0</v>
      </c>
      <c r="B33" s="167">
        <f aca="true" t="shared" si="1" ref="B33:G33">SUM(B25:B31)</f>
        <v>833</v>
      </c>
      <c r="C33" s="204">
        <f t="shared" si="1"/>
        <v>21056099</v>
      </c>
      <c r="D33" s="167">
        <f t="shared" si="1"/>
        <v>632</v>
      </c>
      <c r="E33" s="204">
        <f t="shared" si="1"/>
        <v>18401270</v>
      </c>
      <c r="F33" s="167">
        <f t="shared" si="1"/>
        <v>907</v>
      </c>
      <c r="G33" s="204">
        <f t="shared" si="1"/>
        <v>31589808</v>
      </c>
    </row>
    <row r="35" spans="1:7" ht="18">
      <c r="A35" s="130"/>
      <c r="B35" s="249" t="s">
        <v>160</v>
      </c>
      <c r="C35" s="250"/>
      <c r="D35" s="250"/>
      <c r="E35" s="250"/>
      <c r="F35" s="250"/>
      <c r="G35" s="251"/>
    </row>
    <row r="36" spans="1:7" ht="15">
      <c r="A36" s="131"/>
      <c r="B36" s="252" t="s">
        <v>110</v>
      </c>
      <c r="C36" s="253"/>
      <c r="D36" s="252" t="s">
        <v>99</v>
      </c>
      <c r="E36" s="253"/>
      <c r="F36" s="252" t="s">
        <v>100</v>
      </c>
      <c r="G36" s="253"/>
    </row>
    <row r="37" spans="1:7" ht="30">
      <c r="A37" s="79" t="s">
        <v>64</v>
      </c>
      <c r="B37" s="132" t="s">
        <v>63</v>
      </c>
      <c r="C37" s="133" t="s">
        <v>140</v>
      </c>
      <c r="D37" s="132" t="s">
        <v>63</v>
      </c>
      <c r="E37" s="133" t="s">
        <v>140</v>
      </c>
      <c r="F37" s="132" t="s">
        <v>63</v>
      </c>
      <c r="G37" s="133" t="s">
        <v>140</v>
      </c>
    </row>
    <row r="38" spans="1:7" ht="15">
      <c r="A38" s="26"/>
      <c r="B38" s="134"/>
      <c r="C38" s="135"/>
      <c r="D38" s="134"/>
      <c r="E38" s="135"/>
      <c r="F38" s="134"/>
      <c r="G38" s="135"/>
    </row>
    <row r="39" spans="1:7" ht="15">
      <c r="A39" s="26" t="s">
        <v>147</v>
      </c>
      <c r="B39" s="137">
        <v>575</v>
      </c>
      <c r="C39" s="138">
        <v>32116560</v>
      </c>
      <c r="D39" s="137">
        <v>551</v>
      </c>
      <c r="E39" s="138">
        <v>169082885</v>
      </c>
      <c r="F39" s="137">
        <f aca="true" t="shared" si="2" ref="F39:G45">B11+D11+F11+B25+D25+F25+B39+D39</f>
        <v>2349</v>
      </c>
      <c r="G39" s="138">
        <f t="shared" si="2"/>
        <v>226230009</v>
      </c>
    </row>
    <row r="40" spans="1:7" ht="15">
      <c r="A40" s="26" t="s">
        <v>75</v>
      </c>
      <c r="B40" s="146">
        <v>94</v>
      </c>
      <c r="C40" s="139">
        <v>4890843</v>
      </c>
      <c r="D40" s="146">
        <v>53</v>
      </c>
      <c r="E40" s="139">
        <v>15084129</v>
      </c>
      <c r="F40" s="137">
        <f t="shared" si="2"/>
        <v>348</v>
      </c>
      <c r="G40" s="139">
        <f t="shared" si="2"/>
        <v>24041861</v>
      </c>
    </row>
    <row r="41" spans="1:7" ht="15">
      <c r="A41" s="26" t="s">
        <v>76</v>
      </c>
      <c r="B41" s="137">
        <v>677</v>
      </c>
      <c r="C41" s="139">
        <v>36442233</v>
      </c>
      <c r="D41" s="137">
        <v>626</v>
      </c>
      <c r="E41" s="139">
        <v>177013733</v>
      </c>
      <c r="F41" s="137">
        <f t="shared" si="2"/>
        <v>4609</v>
      </c>
      <c r="G41" s="139">
        <f t="shared" si="2"/>
        <v>272578825</v>
      </c>
    </row>
    <row r="42" spans="1:7" ht="15">
      <c r="A42" s="26" t="s">
        <v>77</v>
      </c>
      <c r="B42" s="146">
        <v>142</v>
      </c>
      <c r="C42" s="139">
        <v>8136407</v>
      </c>
      <c r="D42" s="146">
        <v>217</v>
      </c>
      <c r="E42" s="139">
        <v>63388082</v>
      </c>
      <c r="F42" s="137">
        <f t="shared" si="2"/>
        <v>925</v>
      </c>
      <c r="G42" s="139">
        <f t="shared" si="2"/>
        <v>82173921</v>
      </c>
    </row>
    <row r="43" spans="1:7" ht="15">
      <c r="A43" s="26" t="s">
        <v>78</v>
      </c>
      <c r="B43" s="137">
        <v>686</v>
      </c>
      <c r="C43" s="139">
        <v>36239240</v>
      </c>
      <c r="D43" s="137">
        <v>522</v>
      </c>
      <c r="E43" s="139">
        <v>122647380</v>
      </c>
      <c r="F43" s="137">
        <f t="shared" si="2"/>
        <v>3307</v>
      </c>
      <c r="G43" s="139">
        <f t="shared" si="2"/>
        <v>197640626</v>
      </c>
    </row>
    <row r="44" spans="1:7" ht="15">
      <c r="A44" s="26" t="s">
        <v>79</v>
      </c>
      <c r="B44" s="146">
        <v>72</v>
      </c>
      <c r="C44" s="139">
        <v>3959787</v>
      </c>
      <c r="D44" s="146">
        <v>93</v>
      </c>
      <c r="E44" s="139">
        <v>24085508</v>
      </c>
      <c r="F44" s="137">
        <f t="shared" si="2"/>
        <v>445</v>
      </c>
      <c r="G44" s="139">
        <f t="shared" si="2"/>
        <v>33386878</v>
      </c>
    </row>
    <row r="45" spans="1:7" ht="15">
      <c r="A45" s="26" t="s">
        <v>80</v>
      </c>
      <c r="B45" s="146">
        <v>45</v>
      </c>
      <c r="C45" s="139">
        <v>2265647</v>
      </c>
      <c r="D45" s="146">
        <v>24</v>
      </c>
      <c r="E45" s="139">
        <v>4034324</v>
      </c>
      <c r="F45" s="137">
        <f t="shared" si="2"/>
        <v>369</v>
      </c>
      <c r="G45" s="139">
        <f t="shared" si="2"/>
        <v>11531961</v>
      </c>
    </row>
    <row r="46" spans="1:7" ht="15">
      <c r="A46" s="26"/>
      <c r="B46" s="146"/>
      <c r="C46" s="203"/>
      <c r="D46" s="146"/>
      <c r="E46" s="203"/>
      <c r="F46" s="146"/>
      <c r="G46" s="203"/>
    </row>
    <row r="47" spans="1:7" ht="15">
      <c r="A47" s="79" t="s">
        <v>0</v>
      </c>
      <c r="B47" s="167">
        <f aca="true" t="shared" si="3" ref="B47:G47">SUM(B39:B45)</f>
        <v>2291</v>
      </c>
      <c r="C47" s="204">
        <f t="shared" si="3"/>
        <v>124050717</v>
      </c>
      <c r="D47" s="167">
        <f t="shared" si="3"/>
        <v>2086</v>
      </c>
      <c r="E47" s="204">
        <f t="shared" si="3"/>
        <v>575336041</v>
      </c>
      <c r="F47" s="167">
        <f t="shared" si="3"/>
        <v>12352</v>
      </c>
      <c r="G47" s="204">
        <f t="shared" si="3"/>
        <v>847584081</v>
      </c>
    </row>
  </sheetData>
  <sheetProtection/>
  <mergeCells count="16">
    <mergeCell ref="B36:C36"/>
    <mergeCell ref="D36:E36"/>
    <mergeCell ref="F36:G36"/>
    <mergeCell ref="B8:C8"/>
    <mergeCell ref="D8:E8"/>
    <mergeCell ref="F8:G8"/>
    <mergeCell ref="B22:C22"/>
    <mergeCell ref="B7:G7"/>
    <mergeCell ref="B21:G21"/>
    <mergeCell ref="B35:G35"/>
    <mergeCell ref="D22:E22"/>
    <mergeCell ref="A1:G1"/>
    <mergeCell ref="A2:G2"/>
    <mergeCell ref="A4:G4"/>
    <mergeCell ref="A5:G5"/>
    <mergeCell ref="F22:G22"/>
  </mergeCells>
  <printOptions horizontalCentered="1"/>
  <pageMargins left="0.7" right="0.7" top="0.75" bottom="0.75" header="0.3" footer="0.3"/>
  <pageSetup fitToHeight="1" fitToWidth="1" orientation="portrait" scale="90" r:id="rId1"/>
</worksheet>
</file>

<file path=xl/worksheets/sheet14.xml><?xml version="1.0" encoding="utf-8"?>
<worksheet xmlns="http://schemas.openxmlformats.org/spreadsheetml/2006/main" xmlns:r="http://schemas.openxmlformats.org/officeDocument/2006/relationships">
  <sheetPr>
    <tabColor rgb="FFFFC000"/>
  </sheetPr>
  <dimension ref="A1:H89"/>
  <sheetViews>
    <sheetView showGridLines="0" zoomScalePageLayoutView="0" workbookViewId="0" topLeftCell="A1">
      <selection activeCell="A1" sqref="A1:H1"/>
    </sheetView>
  </sheetViews>
  <sheetFormatPr defaultColWidth="9.140625" defaultRowHeight="15"/>
  <cols>
    <col min="1" max="1" width="20.7109375" style="1" customWidth="1"/>
    <col min="2" max="2" width="11.8515625" style="2" customWidth="1"/>
    <col min="3" max="3" width="11.00390625" style="2" customWidth="1"/>
    <col min="4" max="4" width="2.140625" style="2" customWidth="1"/>
    <col min="5" max="5" width="14.7109375" style="2" customWidth="1"/>
    <col min="6" max="6" width="11.00390625" style="2" customWidth="1"/>
    <col min="7" max="7" width="2.140625" style="1" customWidth="1"/>
    <col min="8" max="8" width="14.57421875" style="1" customWidth="1"/>
    <col min="9" max="16384" width="9.140625" style="1" customWidth="1"/>
  </cols>
  <sheetData>
    <row r="1" spans="1:8" ht="18">
      <c r="A1" s="242" t="s">
        <v>8</v>
      </c>
      <c r="B1" s="242"/>
      <c r="C1" s="242"/>
      <c r="D1" s="242"/>
      <c r="E1" s="242"/>
      <c r="F1" s="242"/>
      <c r="G1" s="242"/>
      <c r="H1" s="242"/>
    </row>
    <row r="2" spans="1:8" ht="18">
      <c r="A2" s="242" t="s">
        <v>70</v>
      </c>
      <c r="B2" s="242"/>
      <c r="C2" s="242"/>
      <c r="D2" s="242"/>
      <c r="E2" s="242"/>
      <c r="F2" s="242"/>
      <c r="G2" s="242"/>
      <c r="H2" s="242"/>
    </row>
    <row r="3" spans="1:8" ht="18">
      <c r="A3" s="93"/>
      <c r="B3" s="93"/>
      <c r="C3" s="93"/>
      <c r="D3" s="93"/>
      <c r="E3" s="93"/>
      <c r="F3" s="93"/>
      <c r="G3" s="93"/>
      <c r="H3" s="93"/>
    </row>
    <row r="4" spans="1:8" ht="18">
      <c r="A4" s="242" t="s">
        <v>131</v>
      </c>
      <c r="B4" s="242"/>
      <c r="C4" s="242"/>
      <c r="D4" s="242"/>
      <c r="E4" s="242"/>
      <c r="F4" s="242"/>
      <c r="G4" s="242"/>
      <c r="H4" s="242"/>
    </row>
    <row r="5" spans="1:8" ht="18">
      <c r="A5" s="242" t="s">
        <v>84</v>
      </c>
      <c r="B5" s="242"/>
      <c r="C5" s="242"/>
      <c r="D5" s="242"/>
      <c r="E5" s="242"/>
      <c r="F5" s="242"/>
      <c r="G5" s="242"/>
      <c r="H5" s="242"/>
    </row>
    <row r="6" spans="1:8" ht="15.75">
      <c r="A6" s="243"/>
      <c r="B6" s="243"/>
      <c r="C6" s="243"/>
      <c r="D6" s="243"/>
      <c r="E6" s="243"/>
      <c r="F6" s="243"/>
      <c r="G6" s="243"/>
      <c r="H6" s="243"/>
    </row>
    <row r="7" spans="1:8" ht="30" customHeight="1">
      <c r="A7" s="11"/>
      <c r="B7" s="16"/>
      <c r="C7" s="211" t="s">
        <v>139</v>
      </c>
      <c r="D7" s="75"/>
      <c r="E7" s="216" t="s">
        <v>10</v>
      </c>
      <c r="F7" s="211" t="s">
        <v>139</v>
      </c>
      <c r="G7" s="12"/>
      <c r="H7" s="255" t="s">
        <v>155</v>
      </c>
    </row>
    <row r="8" spans="1:8" ht="15" customHeight="1">
      <c r="A8" s="13" t="s">
        <v>82</v>
      </c>
      <c r="B8" s="4" t="s">
        <v>63</v>
      </c>
      <c r="C8" s="207" t="s">
        <v>100</v>
      </c>
      <c r="D8" s="73"/>
      <c r="E8" s="217" t="s">
        <v>65</v>
      </c>
      <c r="F8" s="207" t="s">
        <v>100</v>
      </c>
      <c r="G8" s="14"/>
      <c r="H8" s="256"/>
    </row>
    <row r="9" spans="1:8" ht="14.25" customHeight="1">
      <c r="A9" s="15"/>
      <c r="B9" s="27"/>
      <c r="C9" s="28"/>
      <c r="D9" s="29"/>
      <c r="E9" s="30"/>
      <c r="F9" s="28"/>
      <c r="G9" s="31"/>
      <c r="H9" s="32"/>
    </row>
    <row r="10" spans="1:8" s="109" customFormat="1" ht="12.75" customHeight="1">
      <c r="A10" s="95">
        <v>10001</v>
      </c>
      <c r="B10" s="96">
        <v>629</v>
      </c>
      <c r="C10" s="97">
        <f aca="true" t="shared" si="0" ref="C10:C24">(B10/$B$85)*100</f>
        <v>5.09229274611399</v>
      </c>
      <c r="D10" s="98" t="s">
        <v>11</v>
      </c>
      <c r="E10" s="99">
        <v>38000987</v>
      </c>
      <c r="F10" s="97">
        <f aca="true" t="shared" si="1" ref="F10:F24">(E10/$E$85)*100</f>
        <v>4.483447460496315</v>
      </c>
      <c r="G10" s="100" t="s">
        <v>11</v>
      </c>
      <c r="H10" s="101">
        <v>23085.11</v>
      </c>
    </row>
    <row r="11" spans="1:8" s="108" customFormat="1" ht="12.75" customHeight="1">
      <c r="A11" s="95">
        <v>10002</v>
      </c>
      <c r="B11" s="96">
        <v>75</v>
      </c>
      <c r="C11" s="97">
        <f t="shared" si="0"/>
        <v>0.6071891191709844</v>
      </c>
      <c r="D11" s="98"/>
      <c r="E11" s="102">
        <v>2185480</v>
      </c>
      <c r="F11" s="97">
        <f t="shared" si="1"/>
        <v>0.25784816473228667</v>
      </c>
      <c r="G11" s="100"/>
      <c r="H11" s="103">
        <v>17205.55</v>
      </c>
    </row>
    <row r="12" spans="1:8" s="108" customFormat="1" ht="12.75" customHeight="1">
      <c r="A12" s="95">
        <v>10003</v>
      </c>
      <c r="B12" s="96">
        <v>388</v>
      </c>
      <c r="C12" s="97">
        <f t="shared" si="0"/>
        <v>3.1411917098445596</v>
      </c>
      <c r="D12" s="98"/>
      <c r="E12" s="102">
        <v>19961127</v>
      </c>
      <c r="F12" s="97">
        <f t="shared" si="1"/>
        <v>2.355061571342724</v>
      </c>
      <c r="G12" s="100"/>
      <c r="H12" s="103">
        <v>23981.74</v>
      </c>
    </row>
    <row r="13" spans="1:8" s="108" customFormat="1" ht="12.75" customHeight="1">
      <c r="A13" s="95">
        <v>10004</v>
      </c>
      <c r="B13" s="96">
        <v>178</v>
      </c>
      <c r="C13" s="97">
        <f t="shared" si="0"/>
        <v>1.4410621761658031</v>
      </c>
      <c r="D13" s="98"/>
      <c r="E13" s="102">
        <v>10540507</v>
      </c>
      <c r="F13" s="97">
        <f t="shared" si="1"/>
        <v>1.243594260893635</v>
      </c>
      <c r="G13" s="100"/>
      <c r="H13" s="103">
        <v>22952.31</v>
      </c>
    </row>
    <row r="14" spans="1:8" s="110" customFormat="1" ht="12.75" customHeight="1">
      <c r="A14" s="95">
        <v>10005</v>
      </c>
      <c r="B14" s="96">
        <v>182</v>
      </c>
      <c r="C14" s="97">
        <f t="shared" si="0"/>
        <v>1.4734455958549224</v>
      </c>
      <c r="D14" s="98"/>
      <c r="E14" s="104">
        <v>13655363</v>
      </c>
      <c r="F14" s="97">
        <f t="shared" si="1"/>
        <v>1.6110924320072353</v>
      </c>
      <c r="G14" s="105"/>
      <c r="H14" s="106">
        <v>24911.02</v>
      </c>
    </row>
    <row r="15" spans="1:8" s="108" customFormat="1" ht="12.75" customHeight="1">
      <c r="A15" s="95">
        <v>10006</v>
      </c>
      <c r="B15" s="96">
        <v>76</v>
      </c>
      <c r="C15" s="97">
        <f t="shared" si="0"/>
        <v>0.6152849740932642</v>
      </c>
      <c r="D15" s="98"/>
      <c r="E15" s="102">
        <v>4112015</v>
      </c>
      <c r="F15" s="97">
        <f t="shared" si="1"/>
        <v>0.4851453781785392</v>
      </c>
      <c r="G15" s="100"/>
      <c r="H15" s="103">
        <v>21645.34</v>
      </c>
    </row>
    <row r="16" spans="1:8" s="108" customFormat="1" ht="12.75" customHeight="1">
      <c r="A16" s="95">
        <v>10007</v>
      </c>
      <c r="B16" s="96">
        <v>109</v>
      </c>
      <c r="C16" s="97">
        <f t="shared" si="0"/>
        <v>0.8824481865284974</v>
      </c>
      <c r="D16" s="98"/>
      <c r="E16" s="102">
        <v>7394959</v>
      </c>
      <c r="F16" s="97">
        <f t="shared" si="1"/>
        <v>0.872474974111182</v>
      </c>
      <c r="G16" s="100"/>
      <c r="H16" s="103">
        <v>28440.95</v>
      </c>
    </row>
    <row r="17" spans="1:8" s="108" customFormat="1" ht="12.75" customHeight="1">
      <c r="A17" s="95">
        <v>10009</v>
      </c>
      <c r="B17" s="96">
        <v>20</v>
      </c>
      <c r="C17" s="97">
        <f t="shared" si="0"/>
        <v>0.16191709844559585</v>
      </c>
      <c r="D17" s="98"/>
      <c r="E17" s="102">
        <v>504016</v>
      </c>
      <c r="F17" s="97">
        <f t="shared" si="1"/>
        <v>0.059465014823154735</v>
      </c>
      <c r="G17" s="100"/>
      <c r="H17" s="103">
        <v>20676.33</v>
      </c>
    </row>
    <row r="18" spans="1:8" s="108" customFormat="1" ht="12.75" customHeight="1">
      <c r="A18" s="95">
        <v>10010</v>
      </c>
      <c r="B18" s="96">
        <v>400</v>
      </c>
      <c r="C18" s="97">
        <f t="shared" si="0"/>
        <v>3.2383419689119166</v>
      </c>
      <c r="D18" s="98"/>
      <c r="E18" s="102">
        <v>25176632</v>
      </c>
      <c r="F18" s="97">
        <f t="shared" si="1"/>
        <v>2.970399342634186</v>
      </c>
      <c r="G18" s="100"/>
      <c r="H18" s="103">
        <v>21232.08</v>
      </c>
    </row>
    <row r="19" spans="1:8" s="108" customFormat="1" ht="12.75" customHeight="1">
      <c r="A19" s="95">
        <v>10011</v>
      </c>
      <c r="B19" s="96">
        <v>432</v>
      </c>
      <c r="C19" s="97">
        <f t="shared" si="0"/>
        <v>3.4974093264248705</v>
      </c>
      <c r="D19" s="98"/>
      <c r="E19" s="102">
        <v>22356764</v>
      </c>
      <c r="F19" s="97">
        <f t="shared" si="1"/>
        <v>2.6377045622713804</v>
      </c>
      <c r="G19" s="100"/>
      <c r="H19" s="103">
        <v>23699.73</v>
      </c>
    </row>
    <row r="20" spans="1:8" s="108" customFormat="1" ht="12.75" customHeight="1">
      <c r="A20" s="95">
        <v>10012</v>
      </c>
      <c r="B20" s="96">
        <v>436</v>
      </c>
      <c r="C20" s="97">
        <f t="shared" si="0"/>
        <v>3.5297927461139897</v>
      </c>
      <c r="D20" s="98"/>
      <c r="E20" s="102">
        <v>17581803</v>
      </c>
      <c r="F20" s="97">
        <f t="shared" si="1"/>
        <v>2.0743432272245057</v>
      </c>
      <c r="G20" s="100"/>
      <c r="H20" s="103">
        <v>21807.34</v>
      </c>
    </row>
    <row r="21" spans="1:8" s="108" customFormat="1" ht="12.75" customHeight="1">
      <c r="A21" s="95">
        <v>10013</v>
      </c>
      <c r="B21" s="96">
        <v>380</v>
      </c>
      <c r="C21" s="97">
        <f t="shared" si="0"/>
        <v>3.076424870466321</v>
      </c>
      <c r="D21" s="98"/>
      <c r="E21" s="102">
        <v>17976298</v>
      </c>
      <c r="F21" s="97">
        <f t="shared" si="1"/>
        <v>2.120886692159469</v>
      </c>
      <c r="G21" s="100"/>
      <c r="H21" s="103">
        <v>21787.49</v>
      </c>
    </row>
    <row r="22" spans="1:8" s="108" customFormat="1" ht="12.75" customHeight="1">
      <c r="A22" s="95">
        <v>10014</v>
      </c>
      <c r="B22" s="96">
        <v>277</v>
      </c>
      <c r="C22" s="97">
        <f t="shared" si="0"/>
        <v>2.242551813471503</v>
      </c>
      <c r="D22" s="98"/>
      <c r="E22" s="102">
        <v>12337144</v>
      </c>
      <c r="F22" s="97">
        <f t="shared" si="1"/>
        <v>1.455565797187777</v>
      </c>
      <c r="G22" s="100"/>
      <c r="H22" s="103">
        <v>21677.56</v>
      </c>
    </row>
    <row r="23" spans="1:8" s="108" customFormat="1" ht="12.75" customHeight="1">
      <c r="A23" s="95">
        <v>10016</v>
      </c>
      <c r="B23" s="96">
        <v>582</v>
      </c>
      <c r="C23" s="97">
        <f t="shared" si="0"/>
        <v>4.71178756476684</v>
      </c>
      <c r="D23" s="98"/>
      <c r="E23" s="102">
        <v>22697841</v>
      </c>
      <c r="F23" s="97">
        <f t="shared" si="1"/>
        <v>2.6779456436276017</v>
      </c>
      <c r="G23" s="100"/>
      <c r="H23" s="103">
        <v>22956.79</v>
      </c>
    </row>
    <row r="24" spans="1:8" s="108" customFormat="1" ht="12.75" customHeight="1">
      <c r="A24" s="95">
        <v>10017</v>
      </c>
      <c r="B24" s="96">
        <v>900</v>
      </c>
      <c r="C24" s="97">
        <f t="shared" si="0"/>
        <v>7.286269430051813</v>
      </c>
      <c r="D24" s="98"/>
      <c r="E24" s="102">
        <v>53452276</v>
      </c>
      <c r="F24" s="97">
        <f t="shared" si="1"/>
        <v>6.306427543314812</v>
      </c>
      <c r="G24" s="100"/>
      <c r="H24" s="103">
        <v>25988.74</v>
      </c>
    </row>
    <row r="25" spans="1:8" s="108" customFormat="1" ht="12.75" customHeight="1">
      <c r="A25" s="95">
        <v>10018</v>
      </c>
      <c r="B25" s="96">
        <v>738</v>
      </c>
      <c r="C25" s="97">
        <f>(B25/$B$85)*100</f>
        <v>5.9747409326424865</v>
      </c>
      <c r="D25" s="98"/>
      <c r="E25" s="102">
        <v>31453504</v>
      </c>
      <c r="F25" s="97">
        <f>(E25/$E$85)*100</f>
        <v>3.7109597346119108</v>
      </c>
      <c r="G25" s="100"/>
      <c r="H25" s="103">
        <v>21847.93</v>
      </c>
    </row>
    <row r="26" spans="1:8" s="108" customFormat="1" ht="12.75" customHeight="1">
      <c r="A26" s="95">
        <v>10019</v>
      </c>
      <c r="B26" s="96">
        <v>899</v>
      </c>
      <c r="C26" s="97">
        <f>(B26/$B$85)*100</f>
        <v>7.278173575129533</v>
      </c>
      <c r="D26" s="98"/>
      <c r="E26" s="102">
        <v>79176961</v>
      </c>
      <c r="F26" s="97">
        <f>(E26/$E$85)*100</f>
        <v>9.341487491502939</v>
      </c>
      <c r="G26" s="100"/>
      <c r="H26" s="103">
        <v>28577.38</v>
      </c>
    </row>
    <row r="27" spans="1:8" s="108" customFormat="1" ht="12.75" customHeight="1">
      <c r="A27" s="95">
        <v>10020</v>
      </c>
      <c r="B27" s="96">
        <v>161</v>
      </c>
      <c r="C27" s="97">
        <f>(B27/$B$85)*100</f>
        <v>1.3034326424870466</v>
      </c>
      <c r="D27" s="98"/>
      <c r="E27" s="102">
        <v>22619747</v>
      </c>
      <c r="F27" s="97">
        <f>(E27/$E$85)*100</f>
        <v>2.668731926468624</v>
      </c>
      <c r="G27" s="100"/>
      <c r="H27" s="103">
        <v>52998.94</v>
      </c>
    </row>
    <row r="28" spans="1:8" s="108" customFormat="1" ht="12.75" customHeight="1">
      <c r="A28" s="95">
        <v>10021</v>
      </c>
      <c r="B28" s="96">
        <v>211</v>
      </c>
      <c r="C28" s="97">
        <f>(B28/$B$85)*100</f>
        <v>1.7082253886010363</v>
      </c>
      <c r="D28" s="98"/>
      <c r="E28" s="102">
        <v>9145922</v>
      </c>
      <c r="F28" s="97">
        <f>(E28/$E$85)*100</f>
        <v>1.0790577824938434</v>
      </c>
      <c r="G28" s="100"/>
      <c r="H28" s="103">
        <v>25569.93</v>
      </c>
    </row>
    <row r="29" spans="1:8" s="108" customFormat="1" ht="12.75" customHeight="1">
      <c r="A29" s="95">
        <v>10022</v>
      </c>
      <c r="B29" s="96">
        <v>1309</v>
      </c>
      <c r="C29" s="97">
        <f aca="true" t="shared" si="2" ref="C29:C83">(B29/$B$85)*100</f>
        <v>10.59747409326425</v>
      </c>
      <c r="D29" s="98"/>
      <c r="E29" s="102">
        <v>101921036</v>
      </c>
      <c r="F29" s="97">
        <f aca="true" t="shared" si="3" ref="F29:F83">(E29/$E$85)*100</f>
        <v>12.024887933183246</v>
      </c>
      <c r="G29" s="100"/>
      <c r="H29" s="103">
        <v>27650.08</v>
      </c>
    </row>
    <row r="30" spans="1:8" s="108" customFormat="1" ht="12.75" customHeight="1">
      <c r="A30" s="95">
        <v>10023</v>
      </c>
      <c r="B30" s="96">
        <v>175</v>
      </c>
      <c r="C30" s="97">
        <f t="shared" si="2"/>
        <v>1.4167746113989637</v>
      </c>
      <c r="D30" s="98"/>
      <c r="E30" s="102">
        <v>8091226</v>
      </c>
      <c r="F30" s="97">
        <f t="shared" si="3"/>
        <v>0.9546222223649546</v>
      </c>
      <c r="G30" s="100"/>
      <c r="H30" s="103">
        <v>21277.04</v>
      </c>
    </row>
    <row r="31" spans="1:8" s="108" customFormat="1" ht="12.75" customHeight="1">
      <c r="A31" s="95">
        <v>10024</v>
      </c>
      <c r="B31" s="96">
        <v>104</v>
      </c>
      <c r="C31" s="97">
        <f t="shared" si="2"/>
        <v>0.8419689119170984</v>
      </c>
      <c r="D31" s="98"/>
      <c r="E31" s="102">
        <v>4041664</v>
      </c>
      <c r="F31" s="97">
        <f t="shared" si="3"/>
        <v>0.47684519870442776</v>
      </c>
      <c r="G31" s="100"/>
      <c r="H31" s="103">
        <v>23037.06</v>
      </c>
    </row>
    <row r="32" spans="1:8" s="108" customFormat="1" ht="12.75" customHeight="1">
      <c r="A32" s="95">
        <v>10025</v>
      </c>
      <c r="B32" s="96">
        <v>42</v>
      </c>
      <c r="C32" s="97">
        <f t="shared" si="2"/>
        <v>0.3400259067357513</v>
      </c>
      <c r="D32" s="98"/>
      <c r="E32" s="102">
        <v>1118327</v>
      </c>
      <c r="F32" s="97">
        <f t="shared" si="3"/>
        <v>0.1319428979082691</v>
      </c>
      <c r="G32" s="100"/>
      <c r="H32" s="103">
        <v>17101.85</v>
      </c>
    </row>
    <row r="33" spans="1:8" s="108" customFormat="1" ht="12.75" customHeight="1">
      <c r="A33" s="95">
        <v>10028</v>
      </c>
      <c r="B33" s="96">
        <v>151</v>
      </c>
      <c r="C33" s="97">
        <f t="shared" si="2"/>
        <v>1.2224740932642486</v>
      </c>
      <c r="D33" s="98"/>
      <c r="E33" s="102">
        <v>5384578</v>
      </c>
      <c r="F33" s="97">
        <f t="shared" si="3"/>
        <v>0.6352854087696281</v>
      </c>
      <c r="G33" s="100"/>
      <c r="H33" s="103">
        <v>17965.58</v>
      </c>
    </row>
    <row r="34" spans="1:8" s="108" customFormat="1" ht="12.75" customHeight="1">
      <c r="A34" s="95">
        <v>10036</v>
      </c>
      <c r="B34" s="96">
        <v>717</v>
      </c>
      <c r="C34" s="97">
        <f t="shared" si="2"/>
        <v>5.804727979274611</v>
      </c>
      <c r="D34" s="98"/>
      <c r="E34" s="102">
        <v>74192235</v>
      </c>
      <c r="F34" s="97">
        <f t="shared" si="3"/>
        <v>8.75337757935855</v>
      </c>
      <c r="G34" s="100"/>
      <c r="H34" s="103">
        <v>29447.54</v>
      </c>
    </row>
    <row r="35" spans="1:8" s="108" customFormat="1" ht="12.75" customHeight="1">
      <c r="A35" s="95">
        <v>10038</v>
      </c>
      <c r="B35" s="96">
        <v>116</v>
      </c>
      <c r="C35" s="97">
        <f t="shared" si="2"/>
        <v>0.939119170984456</v>
      </c>
      <c r="D35" s="98"/>
      <c r="E35" s="102">
        <v>6358785</v>
      </c>
      <c r="F35" s="97">
        <f t="shared" si="3"/>
        <v>0.7502246839033959</v>
      </c>
      <c r="G35" s="100"/>
      <c r="H35" s="103">
        <v>24114.7</v>
      </c>
    </row>
    <row r="36" spans="1:8" s="108" customFormat="1" ht="12.75" customHeight="1">
      <c r="A36" s="95">
        <v>10041</v>
      </c>
      <c r="B36" s="96">
        <v>10</v>
      </c>
      <c r="C36" s="97">
        <f t="shared" si="2"/>
        <v>0.08095854922279792</v>
      </c>
      <c r="D36" s="98"/>
      <c r="E36" s="102">
        <v>769938</v>
      </c>
      <c r="F36" s="97">
        <f t="shared" si="3"/>
        <v>0.09083912927944769</v>
      </c>
      <c r="G36" s="100"/>
      <c r="H36" s="103">
        <v>72151.51</v>
      </c>
    </row>
    <row r="37" spans="1:8" s="108" customFormat="1" ht="12.75" customHeight="1">
      <c r="A37" s="95">
        <v>10055</v>
      </c>
      <c r="B37" s="96">
        <v>16</v>
      </c>
      <c r="C37" s="97">
        <f t="shared" si="2"/>
        <v>0.1295336787564767</v>
      </c>
      <c r="D37" s="98"/>
      <c r="E37" s="102">
        <v>2198734</v>
      </c>
      <c r="F37" s="97">
        <f t="shared" si="3"/>
        <v>0.2594119033962698</v>
      </c>
      <c r="G37" s="100"/>
      <c r="H37" s="103">
        <v>39845.11</v>
      </c>
    </row>
    <row r="38" spans="1:8" s="108" customFormat="1" ht="12.75" customHeight="1">
      <c r="A38" s="95">
        <v>10065</v>
      </c>
      <c r="B38" s="96">
        <v>200</v>
      </c>
      <c r="C38" s="97">
        <f t="shared" si="2"/>
        <v>1.6191709844559583</v>
      </c>
      <c r="D38" s="98"/>
      <c r="E38" s="102">
        <v>11117727</v>
      </c>
      <c r="F38" s="97">
        <f t="shared" si="3"/>
        <v>1.3116960589639766</v>
      </c>
      <c r="G38" s="100"/>
      <c r="H38" s="103">
        <v>27372.93</v>
      </c>
    </row>
    <row r="39" spans="1:8" s="108" customFormat="1" ht="12.75" customHeight="1">
      <c r="A39" s="95">
        <v>10075</v>
      </c>
      <c r="B39" s="96">
        <v>76</v>
      </c>
      <c r="C39" s="97">
        <f t="shared" si="2"/>
        <v>0.6152849740932642</v>
      </c>
      <c r="D39" s="98"/>
      <c r="E39" s="102">
        <v>2909696</v>
      </c>
      <c r="F39" s="97">
        <f t="shared" si="3"/>
        <v>0.3432929029452915</v>
      </c>
      <c r="G39" s="100"/>
      <c r="H39" s="103">
        <v>21918.34</v>
      </c>
    </row>
    <row r="40" spans="1:8" s="108" customFormat="1" ht="12.75" customHeight="1">
      <c r="A40" s="95">
        <v>10103</v>
      </c>
      <c r="B40" s="96">
        <v>20</v>
      </c>
      <c r="C40" s="97">
        <f t="shared" si="2"/>
        <v>0.16191709844559585</v>
      </c>
      <c r="D40" s="98"/>
      <c r="E40" s="102">
        <v>3623168</v>
      </c>
      <c r="F40" s="97">
        <f t="shared" si="3"/>
        <v>0.427470038305887</v>
      </c>
      <c r="G40" s="100"/>
      <c r="H40" s="103">
        <v>109097.25</v>
      </c>
    </row>
    <row r="41" spans="1:8" s="108" customFormat="1" ht="12.75" customHeight="1">
      <c r="A41" s="95">
        <v>10104</v>
      </c>
      <c r="B41" s="96">
        <v>28</v>
      </c>
      <c r="C41" s="97">
        <f t="shared" si="2"/>
        <v>0.22668393782383417</v>
      </c>
      <c r="D41" s="98"/>
      <c r="E41" s="102">
        <v>5298418</v>
      </c>
      <c r="F41" s="97">
        <f t="shared" si="3"/>
        <v>0.6251200456121827</v>
      </c>
      <c r="G41" s="100"/>
      <c r="H41" s="103">
        <v>57453.7</v>
      </c>
    </row>
    <row r="42" spans="1:8" s="108" customFormat="1" ht="12.75" customHeight="1">
      <c r="A42" s="95">
        <v>10105</v>
      </c>
      <c r="B42" s="96">
        <v>26</v>
      </c>
      <c r="C42" s="97">
        <f t="shared" si="2"/>
        <v>0.2104922279792746</v>
      </c>
      <c r="D42" s="98"/>
      <c r="E42" s="102">
        <v>6152954</v>
      </c>
      <c r="F42" s="97">
        <f t="shared" si="3"/>
        <v>0.7259402495480088</v>
      </c>
      <c r="G42" s="100"/>
      <c r="H42" s="103">
        <v>94213.04</v>
      </c>
    </row>
    <row r="43" spans="1:8" s="108" customFormat="1" ht="12.75" customHeight="1">
      <c r="A43" s="124">
        <v>10106</v>
      </c>
      <c r="B43" s="125">
        <v>26</v>
      </c>
      <c r="C43" s="223">
        <f t="shared" si="2"/>
        <v>0.2104922279792746</v>
      </c>
      <c r="D43" s="224"/>
      <c r="E43" s="225">
        <v>1800833</v>
      </c>
      <c r="F43" s="223">
        <f t="shared" si="3"/>
        <v>0.21246659042376873</v>
      </c>
      <c r="G43" s="226"/>
      <c r="H43" s="227">
        <v>39681.02</v>
      </c>
    </row>
    <row r="44" spans="1:8" s="108" customFormat="1" ht="12.75" customHeight="1">
      <c r="A44" s="257" t="s">
        <v>173</v>
      </c>
      <c r="B44" s="257"/>
      <c r="C44" s="257"/>
      <c r="D44" s="257"/>
      <c r="E44" s="257"/>
      <c r="F44" s="257"/>
      <c r="G44" s="257"/>
      <c r="H44" s="257"/>
    </row>
    <row r="45" spans="1:8" s="108" customFormat="1" ht="12.75" customHeight="1">
      <c r="A45" s="228"/>
      <c r="B45" s="229"/>
      <c r="C45" s="97"/>
      <c r="D45" s="98"/>
      <c r="E45" s="119"/>
      <c r="F45" s="97"/>
      <c r="G45" s="230"/>
      <c r="H45" s="231"/>
    </row>
    <row r="46" spans="1:8" s="108" customFormat="1" ht="12.75" customHeight="1">
      <c r="A46" s="228"/>
      <c r="B46" s="229"/>
      <c r="C46" s="97"/>
      <c r="D46" s="98"/>
      <c r="E46" s="119"/>
      <c r="F46" s="97"/>
      <c r="G46" s="230"/>
      <c r="H46" s="231"/>
    </row>
    <row r="47" spans="1:8" s="108" customFormat="1" ht="12.75" customHeight="1">
      <c r="A47" s="232"/>
      <c r="B47" s="233"/>
      <c r="C47" s="223"/>
      <c r="D47" s="224"/>
      <c r="E47" s="126"/>
      <c r="F47" s="223"/>
      <c r="G47" s="234"/>
      <c r="H47" s="235"/>
    </row>
    <row r="48" spans="1:8" s="108" customFormat="1" ht="35.25" customHeight="1">
      <c r="A48" s="11"/>
      <c r="B48" s="16"/>
      <c r="C48" s="211" t="s">
        <v>139</v>
      </c>
      <c r="D48" s="75"/>
      <c r="E48" s="216" t="s">
        <v>10</v>
      </c>
      <c r="F48" s="211" t="s">
        <v>139</v>
      </c>
      <c r="G48" s="12"/>
      <c r="H48" s="255" t="s">
        <v>155</v>
      </c>
    </row>
    <row r="49" spans="1:8" s="108" customFormat="1" ht="12.75" customHeight="1">
      <c r="A49" s="13" t="s">
        <v>82</v>
      </c>
      <c r="B49" s="4" t="s">
        <v>63</v>
      </c>
      <c r="C49" s="207" t="s">
        <v>100</v>
      </c>
      <c r="D49" s="73"/>
      <c r="E49" s="217" t="s">
        <v>65</v>
      </c>
      <c r="F49" s="207" t="s">
        <v>100</v>
      </c>
      <c r="G49" s="14"/>
      <c r="H49" s="256"/>
    </row>
    <row r="50" spans="1:8" s="108" customFormat="1" ht="12.75" customHeight="1">
      <c r="A50" s="95"/>
      <c r="B50" s="96"/>
      <c r="C50" s="97"/>
      <c r="D50" s="98"/>
      <c r="E50" s="102"/>
      <c r="F50" s="97"/>
      <c r="G50" s="100"/>
      <c r="H50" s="103"/>
    </row>
    <row r="51" spans="1:8" s="108" customFormat="1" ht="12.75" customHeight="1">
      <c r="A51" s="95">
        <v>10107</v>
      </c>
      <c r="B51" s="96">
        <v>12</v>
      </c>
      <c r="C51" s="97">
        <f t="shared" si="2"/>
        <v>0.09715025906735751</v>
      </c>
      <c r="D51" s="98"/>
      <c r="E51" s="99">
        <v>303219</v>
      </c>
      <c r="F51" s="97">
        <f t="shared" si="3"/>
        <v>0.03577450384444572</v>
      </c>
      <c r="G51" s="100"/>
      <c r="H51" s="101">
        <v>15783.06</v>
      </c>
    </row>
    <row r="52" spans="1:8" s="108" customFormat="1" ht="12.75" customHeight="1">
      <c r="A52" s="95">
        <v>10110</v>
      </c>
      <c r="B52" s="96">
        <v>28</v>
      </c>
      <c r="C52" s="97">
        <f t="shared" si="2"/>
        <v>0.22668393782383417</v>
      </c>
      <c r="D52" s="98"/>
      <c r="E52" s="102">
        <v>1138331</v>
      </c>
      <c r="F52" s="97">
        <f t="shared" si="3"/>
        <v>0.1343030177388348</v>
      </c>
      <c r="G52" s="100"/>
      <c r="H52" s="103">
        <v>21396.9</v>
      </c>
    </row>
    <row r="53" spans="1:8" s="108" customFormat="1" ht="12.75" customHeight="1">
      <c r="A53" s="95">
        <v>10111</v>
      </c>
      <c r="B53" s="96">
        <v>23</v>
      </c>
      <c r="C53" s="97">
        <f t="shared" si="2"/>
        <v>0.18620466321243523</v>
      </c>
      <c r="D53" s="98"/>
      <c r="E53" s="102">
        <v>2715895</v>
      </c>
      <c r="F53" s="97">
        <f t="shared" si="3"/>
        <v>0.32042779680234723</v>
      </c>
      <c r="G53" s="100"/>
      <c r="H53" s="103">
        <v>53501.21</v>
      </c>
    </row>
    <row r="54" spans="1:8" s="108" customFormat="1" ht="12.75" customHeight="1">
      <c r="A54" s="95">
        <v>10112</v>
      </c>
      <c r="B54" s="96">
        <v>24</v>
      </c>
      <c r="C54" s="97">
        <f t="shared" si="2"/>
        <v>0.19430051813471502</v>
      </c>
      <c r="D54" s="98"/>
      <c r="E54" s="102">
        <v>5039182</v>
      </c>
      <c r="F54" s="97">
        <f t="shared" si="3"/>
        <v>0.5945347614491892</v>
      </c>
      <c r="G54" s="100"/>
      <c r="H54" s="103">
        <v>91001.18</v>
      </c>
    </row>
    <row r="55" spans="1:8" s="108" customFormat="1" ht="12.75" customHeight="1">
      <c r="A55" s="95">
        <v>10118</v>
      </c>
      <c r="B55" s="96">
        <v>48</v>
      </c>
      <c r="C55" s="97">
        <f t="shared" si="2"/>
        <v>0.38860103626943004</v>
      </c>
      <c r="D55" s="98"/>
      <c r="E55" s="102">
        <v>4470772</v>
      </c>
      <c r="F55" s="97">
        <f t="shared" si="3"/>
        <v>0.5274723882792315</v>
      </c>
      <c r="G55" s="100"/>
      <c r="H55" s="103">
        <v>27341.05</v>
      </c>
    </row>
    <row r="56" spans="1:8" s="108" customFormat="1" ht="12.75" customHeight="1">
      <c r="A56" s="95">
        <v>10119</v>
      </c>
      <c r="B56" s="96">
        <v>65</v>
      </c>
      <c r="C56" s="97">
        <f t="shared" si="2"/>
        <v>0.5262305699481865</v>
      </c>
      <c r="D56" s="98"/>
      <c r="E56" s="102">
        <v>4993609</v>
      </c>
      <c r="F56" s="97">
        <f t="shared" si="3"/>
        <v>0.5891579497596086</v>
      </c>
      <c r="G56" s="100"/>
      <c r="H56" s="103">
        <v>35623.34</v>
      </c>
    </row>
    <row r="57" spans="1:8" s="108" customFormat="1" ht="12.75" customHeight="1">
      <c r="A57" s="95">
        <v>10120</v>
      </c>
      <c r="B57" s="96">
        <v>11</v>
      </c>
      <c r="C57" s="97">
        <f t="shared" si="2"/>
        <v>0.08905440414507772</v>
      </c>
      <c r="D57" s="98"/>
      <c r="E57" s="102">
        <v>951117</v>
      </c>
      <c r="F57" s="97">
        <f t="shared" si="3"/>
        <v>0.11221506163208006</v>
      </c>
      <c r="G57" s="100"/>
      <c r="H57" s="103">
        <v>62855.92</v>
      </c>
    </row>
    <row r="58" spans="1:8" s="108" customFormat="1" ht="12.75" customHeight="1">
      <c r="A58" s="95">
        <v>10121</v>
      </c>
      <c r="B58" s="96">
        <v>20</v>
      </c>
      <c r="C58" s="97">
        <f t="shared" si="2"/>
        <v>0.16191709844559585</v>
      </c>
      <c r="D58" s="98"/>
      <c r="E58" s="102">
        <v>3538386</v>
      </c>
      <c r="F58" s="97">
        <f t="shared" si="3"/>
        <v>0.4174672548888194</v>
      </c>
      <c r="G58" s="100"/>
      <c r="H58" s="103">
        <v>104540.2</v>
      </c>
    </row>
    <row r="59" spans="1:8" s="108" customFormat="1" ht="12.75" customHeight="1">
      <c r="A59" s="95">
        <v>10128</v>
      </c>
      <c r="B59" s="96">
        <v>71</v>
      </c>
      <c r="C59" s="97">
        <f t="shared" si="2"/>
        <v>0.5748056994818652</v>
      </c>
      <c r="D59" s="98"/>
      <c r="E59" s="102">
        <v>2038931</v>
      </c>
      <c r="F59" s="97">
        <f t="shared" si="3"/>
        <v>0.24055796272021068</v>
      </c>
      <c r="G59" s="100"/>
      <c r="H59" s="103">
        <v>20890.78</v>
      </c>
    </row>
    <row r="60" spans="1:8" s="108" customFormat="1" ht="12.75" customHeight="1">
      <c r="A60" s="95">
        <v>10151</v>
      </c>
      <c r="B60" s="96">
        <v>26</v>
      </c>
      <c r="C60" s="97">
        <f t="shared" si="2"/>
        <v>0.2104922279792746</v>
      </c>
      <c r="D60" s="98"/>
      <c r="E60" s="102">
        <v>1280496</v>
      </c>
      <c r="F60" s="97">
        <f t="shared" si="3"/>
        <v>0.1510759849310148</v>
      </c>
      <c r="G60" s="100"/>
      <c r="H60" s="103">
        <v>33157.96</v>
      </c>
    </row>
    <row r="61" spans="1:8" s="108" customFormat="1" ht="12.75" customHeight="1">
      <c r="A61" s="95">
        <v>10152</v>
      </c>
      <c r="B61" s="96">
        <v>30</v>
      </c>
      <c r="C61" s="97">
        <f t="shared" si="2"/>
        <v>0.24287564766839378</v>
      </c>
      <c r="D61" s="98"/>
      <c r="E61" s="102">
        <v>3248464</v>
      </c>
      <c r="F61" s="97">
        <f t="shared" si="3"/>
        <v>0.38326156295134384</v>
      </c>
      <c r="G61" s="100"/>
      <c r="H61" s="103">
        <v>71659.95</v>
      </c>
    </row>
    <row r="62" spans="1:8" s="108" customFormat="1" ht="12.75" customHeight="1">
      <c r="A62" s="95">
        <v>10153</v>
      </c>
      <c r="B62" s="96">
        <v>39</v>
      </c>
      <c r="C62" s="97">
        <f t="shared" si="2"/>
        <v>0.31573834196891193</v>
      </c>
      <c r="D62" s="98"/>
      <c r="E62" s="102">
        <v>8729827</v>
      </c>
      <c r="F62" s="97">
        <f t="shared" si="3"/>
        <v>1.029965897825816</v>
      </c>
      <c r="G62" s="100"/>
      <c r="H62" s="103">
        <v>66779.82</v>
      </c>
    </row>
    <row r="63" spans="1:8" s="108" customFormat="1" ht="12.75" customHeight="1">
      <c r="A63" s="95">
        <v>10154</v>
      </c>
      <c r="B63" s="96">
        <v>17</v>
      </c>
      <c r="C63" s="97">
        <f t="shared" si="2"/>
        <v>0.13762953367875647</v>
      </c>
      <c r="D63" s="98"/>
      <c r="E63" s="102">
        <v>3809822</v>
      </c>
      <c r="F63" s="97">
        <f t="shared" si="3"/>
        <v>0.44949192427141405</v>
      </c>
      <c r="G63" s="100"/>
      <c r="H63" s="103">
        <v>76239.74</v>
      </c>
    </row>
    <row r="64" spans="1:8" s="108" customFormat="1" ht="12.75" customHeight="1">
      <c r="A64" s="95">
        <v>10155</v>
      </c>
      <c r="B64" s="96">
        <v>22</v>
      </c>
      <c r="C64" s="97">
        <f t="shared" si="2"/>
        <v>0.17810880829015543</v>
      </c>
      <c r="D64" s="98"/>
      <c r="E64" s="102">
        <v>526730</v>
      </c>
      <c r="F64" s="97">
        <f t="shared" si="3"/>
        <v>0.06214486694430395</v>
      </c>
      <c r="G64" s="100"/>
      <c r="H64" s="103">
        <v>18662.69</v>
      </c>
    </row>
    <row r="65" spans="1:8" s="108" customFormat="1" ht="12.75" customHeight="1">
      <c r="A65" s="95">
        <v>10158</v>
      </c>
      <c r="B65" s="96">
        <v>11</v>
      </c>
      <c r="C65" s="97">
        <f t="shared" si="2"/>
        <v>0.08905440414507772</v>
      </c>
      <c r="D65" s="98"/>
      <c r="E65" s="102">
        <v>1112245</v>
      </c>
      <c r="F65" s="97">
        <f t="shared" si="3"/>
        <v>0.13122532898157943</v>
      </c>
      <c r="G65" s="100"/>
      <c r="H65" s="103">
        <v>59587.66</v>
      </c>
    </row>
    <row r="66" spans="1:8" s="108" customFormat="1" ht="12.75" customHeight="1">
      <c r="A66" s="95">
        <v>10165</v>
      </c>
      <c r="B66" s="96">
        <v>32</v>
      </c>
      <c r="C66" s="97">
        <f t="shared" si="2"/>
        <v>0.2590673575129534</v>
      </c>
      <c r="D66" s="98"/>
      <c r="E66" s="102">
        <v>1216182</v>
      </c>
      <c r="F66" s="97">
        <f t="shared" si="3"/>
        <v>0.1434880651758158</v>
      </c>
      <c r="G66" s="100"/>
      <c r="H66" s="103">
        <v>25664.52</v>
      </c>
    </row>
    <row r="67" spans="1:8" s="108" customFormat="1" ht="12.75" customHeight="1">
      <c r="A67" s="95">
        <v>10166</v>
      </c>
      <c r="B67" s="96">
        <v>31</v>
      </c>
      <c r="C67" s="97">
        <f t="shared" si="2"/>
        <v>0.2509715025906736</v>
      </c>
      <c r="D67" s="98"/>
      <c r="E67" s="102">
        <v>8523085</v>
      </c>
      <c r="F67" s="97">
        <f t="shared" si="3"/>
        <v>1.005573981508539</v>
      </c>
      <c r="G67" s="100"/>
      <c r="H67" s="103">
        <v>75057.8</v>
      </c>
    </row>
    <row r="68" spans="1:8" s="108" customFormat="1" ht="12.75" customHeight="1">
      <c r="A68" s="95">
        <v>10167</v>
      </c>
      <c r="B68" s="96">
        <v>31</v>
      </c>
      <c r="C68" s="97">
        <f t="shared" si="2"/>
        <v>0.2509715025906736</v>
      </c>
      <c r="D68" s="98"/>
      <c r="E68" s="102">
        <v>6192594</v>
      </c>
      <c r="F68" s="97">
        <f t="shared" si="3"/>
        <v>0.730617071687762</v>
      </c>
      <c r="G68" s="100"/>
      <c r="H68" s="103">
        <v>129444.2</v>
      </c>
    </row>
    <row r="69" spans="1:8" s="108" customFormat="1" ht="12.75" customHeight="1">
      <c r="A69" s="95">
        <v>10168</v>
      </c>
      <c r="B69" s="96">
        <v>15</v>
      </c>
      <c r="C69" s="97">
        <f t="shared" si="2"/>
        <v>0.12143782383419689</v>
      </c>
      <c r="D69" s="98"/>
      <c r="E69" s="102">
        <v>360133</v>
      </c>
      <c r="F69" s="97">
        <f t="shared" si="3"/>
        <v>0.04248935387628009</v>
      </c>
      <c r="G69" s="100"/>
      <c r="H69" s="103">
        <v>17306.99</v>
      </c>
    </row>
    <row r="70" spans="1:8" s="108" customFormat="1" ht="12.75" customHeight="1">
      <c r="A70" s="95">
        <v>10169</v>
      </c>
      <c r="B70" s="96">
        <v>30</v>
      </c>
      <c r="C70" s="97">
        <f t="shared" si="2"/>
        <v>0.24287564766839378</v>
      </c>
      <c r="D70" s="98"/>
      <c r="E70" s="102">
        <v>1971462</v>
      </c>
      <c r="F70" s="97">
        <f t="shared" si="3"/>
        <v>0.23259780850863124</v>
      </c>
      <c r="G70" s="100"/>
      <c r="H70" s="103">
        <v>30117.37</v>
      </c>
    </row>
    <row r="71" spans="1:8" s="108" customFormat="1" ht="12.75" customHeight="1">
      <c r="A71" s="95">
        <v>10170</v>
      </c>
      <c r="B71" s="96">
        <v>26</v>
      </c>
      <c r="C71" s="97">
        <f t="shared" si="2"/>
        <v>0.2104922279792746</v>
      </c>
      <c r="D71" s="98"/>
      <c r="E71" s="102">
        <v>898190</v>
      </c>
      <c r="F71" s="97">
        <f t="shared" si="3"/>
        <v>0.10597060740930714</v>
      </c>
      <c r="G71" s="100"/>
      <c r="H71" s="103">
        <v>22691.38</v>
      </c>
    </row>
    <row r="72" spans="1:8" s="108" customFormat="1" ht="12.75" customHeight="1">
      <c r="A72" s="95">
        <v>10171</v>
      </c>
      <c r="B72" s="96">
        <v>25</v>
      </c>
      <c r="C72" s="97">
        <f t="shared" si="2"/>
        <v>0.2023963730569948</v>
      </c>
      <c r="D72" s="98"/>
      <c r="E72" s="102">
        <v>2591376</v>
      </c>
      <c r="F72" s="97">
        <f t="shared" si="3"/>
        <v>0.3057367469532067</v>
      </c>
      <c r="G72" s="100"/>
      <c r="H72" s="103">
        <v>46235</v>
      </c>
    </row>
    <row r="73" spans="1:8" s="108" customFormat="1" ht="12.75" customHeight="1">
      <c r="A73" s="95">
        <v>10172</v>
      </c>
      <c r="B73" s="96">
        <v>26</v>
      </c>
      <c r="C73" s="97">
        <f t="shared" si="2"/>
        <v>0.2104922279792746</v>
      </c>
      <c r="D73" s="98"/>
      <c r="E73" s="102">
        <v>4848230</v>
      </c>
      <c r="F73" s="97">
        <f t="shared" si="3"/>
        <v>0.5720057871497403</v>
      </c>
      <c r="G73" s="100"/>
      <c r="H73" s="103">
        <v>76373.92</v>
      </c>
    </row>
    <row r="74" spans="1:8" s="108" customFormat="1" ht="12.75" customHeight="1">
      <c r="A74" s="95">
        <v>10173</v>
      </c>
      <c r="B74" s="96">
        <v>12</v>
      </c>
      <c r="C74" s="97">
        <f t="shared" si="2"/>
        <v>0.09715025906735751</v>
      </c>
      <c r="D74" s="98"/>
      <c r="E74" s="102">
        <v>1514948</v>
      </c>
      <c r="F74" s="97">
        <f t="shared" si="3"/>
        <v>0.1787371934151071</v>
      </c>
      <c r="G74" s="100"/>
      <c r="H74" s="103">
        <v>55277.34</v>
      </c>
    </row>
    <row r="75" spans="1:8" s="108" customFormat="1" ht="12.75" customHeight="1">
      <c r="A75" s="95">
        <v>10174</v>
      </c>
      <c r="B75" s="96">
        <v>27</v>
      </c>
      <c r="C75" s="97">
        <f t="shared" si="2"/>
        <v>0.2185880829015544</v>
      </c>
      <c r="D75" s="98"/>
      <c r="E75" s="102">
        <v>1617077</v>
      </c>
      <c r="F75" s="97">
        <f t="shared" si="3"/>
        <v>0.19078661743909436</v>
      </c>
      <c r="G75" s="100"/>
      <c r="H75" s="103">
        <v>28687.85</v>
      </c>
    </row>
    <row r="76" spans="1:8" s="108" customFormat="1" ht="12.75" customHeight="1">
      <c r="A76" s="95">
        <v>10175</v>
      </c>
      <c r="B76" s="96">
        <v>21</v>
      </c>
      <c r="C76" s="97">
        <f t="shared" si="2"/>
        <v>0.17001295336787564</v>
      </c>
      <c r="D76" s="98"/>
      <c r="E76" s="102">
        <v>578060</v>
      </c>
      <c r="F76" s="97">
        <f t="shared" si="3"/>
        <v>0.06820090328218316</v>
      </c>
      <c r="G76" s="100"/>
      <c r="H76" s="103">
        <v>23684.31</v>
      </c>
    </row>
    <row r="77" spans="1:8" s="108" customFormat="1" ht="12.75" customHeight="1">
      <c r="A77" s="95">
        <v>10176</v>
      </c>
      <c r="B77" s="96">
        <v>15</v>
      </c>
      <c r="C77" s="97">
        <f t="shared" si="2"/>
        <v>0.12143782383419689</v>
      </c>
      <c r="D77" s="98"/>
      <c r="E77" s="102">
        <v>622077</v>
      </c>
      <c r="F77" s="97">
        <f t="shared" si="3"/>
        <v>0.07339413436506705</v>
      </c>
      <c r="G77" s="100"/>
      <c r="H77" s="103">
        <v>24518.35</v>
      </c>
    </row>
    <row r="78" spans="1:8" s="108" customFormat="1" ht="12.75" customHeight="1">
      <c r="A78" s="95">
        <v>10177</v>
      </c>
      <c r="B78" s="96">
        <v>17</v>
      </c>
      <c r="C78" s="97">
        <f t="shared" si="2"/>
        <v>0.13762953367875647</v>
      </c>
      <c r="D78" s="98"/>
      <c r="E78" s="102">
        <v>962192</v>
      </c>
      <c r="F78" s="97">
        <f t="shared" si="3"/>
        <v>0.11352171665725078</v>
      </c>
      <c r="G78" s="100"/>
      <c r="H78" s="103">
        <v>38151.36</v>
      </c>
    </row>
    <row r="79" spans="1:8" s="108" customFormat="1" ht="12.75" customHeight="1">
      <c r="A79" s="95">
        <v>10178</v>
      </c>
      <c r="B79" s="96">
        <v>19</v>
      </c>
      <c r="C79" s="97">
        <f t="shared" si="2"/>
        <v>0.15382124352331605</v>
      </c>
      <c r="D79" s="98"/>
      <c r="E79" s="102">
        <v>2589570</v>
      </c>
      <c r="F79" s="97">
        <f t="shared" si="3"/>
        <v>0.3055236707477477</v>
      </c>
      <c r="G79" s="100"/>
      <c r="H79" s="103">
        <v>42539.17</v>
      </c>
    </row>
    <row r="80" spans="1:8" s="108" customFormat="1" ht="12.75" customHeight="1">
      <c r="A80" s="95">
        <v>10271</v>
      </c>
      <c r="B80" s="96">
        <v>17</v>
      </c>
      <c r="C80" s="97">
        <f t="shared" si="2"/>
        <v>0.13762953367875647</v>
      </c>
      <c r="D80" s="98"/>
      <c r="E80" s="102">
        <v>693458</v>
      </c>
      <c r="F80" s="97">
        <f t="shared" si="3"/>
        <v>0.08181583570607924</v>
      </c>
      <c r="G80" s="100"/>
      <c r="H80" s="103">
        <v>25402.42</v>
      </c>
    </row>
    <row r="81" spans="1:8" s="108" customFormat="1" ht="12.75" customHeight="1">
      <c r="A81" s="95">
        <v>10279</v>
      </c>
      <c r="B81" s="96">
        <v>10</v>
      </c>
      <c r="C81" s="97">
        <f t="shared" si="2"/>
        <v>0.08095854922279792</v>
      </c>
      <c r="D81" s="98"/>
      <c r="E81" s="102">
        <v>201750</v>
      </c>
      <c r="F81" s="97">
        <f t="shared" si="3"/>
        <v>0.02380294820119097</v>
      </c>
      <c r="G81" s="100"/>
      <c r="H81" s="103">
        <v>17085.04</v>
      </c>
    </row>
    <row r="82" spans="1:8" s="108" customFormat="1" ht="12.75" customHeight="1">
      <c r="A82" s="95">
        <v>10281</v>
      </c>
      <c r="B82" s="96">
        <v>49</v>
      </c>
      <c r="C82" s="97">
        <f t="shared" si="2"/>
        <v>0.39669689119170987</v>
      </c>
      <c r="D82" s="98"/>
      <c r="E82" s="102">
        <v>4401300</v>
      </c>
      <c r="F82" s="97">
        <f t="shared" si="3"/>
        <v>0.5192759153303684</v>
      </c>
      <c r="G82" s="100"/>
      <c r="H82" s="103">
        <v>35888.62</v>
      </c>
    </row>
    <row r="83" spans="1:8" s="108" customFormat="1" ht="12.75" customHeight="1">
      <c r="A83" s="95" t="s">
        <v>166</v>
      </c>
      <c r="B83" s="96">
        <v>1413</v>
      </c>
      <c r="C83" s="97">
        <f t="shared" si="2"/>
        <v>11.439443005181348</v>
      </c>
      <c r="D83" s="98"/>
      <c r="E83" s="102">
        <v>118596707</v>
      </c>
      <c r="F83" s="97">
        <f t="shared" si="3"/>
        <v>13.992323536816965</v>
      </c>
      <c r="G83" s="100"/>
      <c r="H83" s="103">
        <v>37254.86</v>
      </c>
    </row>
    <row r="84" spans="1:8" s="17" customFormat="1" ht="12.75" customHeight="1">
      <c r="A84" s="26"/>
      <c r="B84" s="27"/>
      <c r="C84" s="28"/>
      <c r="D84" s="29"/>
      <c r="E84" s="33"/>
      <c r="F84" s="28"/>
      <c r="G84" s="31"/>
      <c r="H84" s="34"/>
    </row>
    <row r="85" spans="1:8" ht="12.75" customHeight="1">
      <c r="A85" s="79" t="s">
        <v>0</v>
      </c>
      <c r="B85" s="80">
        <f>SUM(B10:B84)</f>
        <v>12352</v>
      </c>
      <c r="C85" s="81">
        <f>SUM(C10:C84)</f>
        <v>100.00000000000003</v>
      </c>
      <c r="D85" s="82" t="s">
        <v>11</v>
      </c>
      <c r="E85" s="83">
        <f>SUM(E10:E84)</f>
        <v>847584082</v>
      </c>
      <c r="F85" s="81">
        <f>SUM(F10:F84)</f>
        <v>99.99999999999999</v>
      </c>
      <c r="G85" s="84" t="s">
        <v>11</v>
      </c>
      <c r="H85" s="87">
        <v>25950.35</v>
      </c>
    </row>
    <row r="86" spans="1:7" ht="15">
      <c r="A86" s="18"/>
      <c r="B86" s="19"/>
      <c r="C86" s="20"/>
      <c r="D86" s="21"/>
      <c r="E86" s="22"/>
      <c r="F86" s="20"/>
      <c r="G86" s="23"/>
    </row>
    <row r="87" spans="1:8" ht="12" customHeight="1">
      <c r="A87" s="254"/>
      <c r="B87" s="254"/>
      <c r="C87" s="254"/>
      <c r="D87" s="254"/>
      <c r="E87" s="254"/>
      <c r="F87" s="254"/>
      <c r="G87" s="254"/>
      <c r="H87" s="254"/>
    </row>
    <row r="89" ht="15">
      <c r="A89" s="94"/>
    </row>
  </sheetData>
  <sheetProtection/>
  <mergeCells count="9">
    <mergeCell ref="A1:H1"/>
    <mergeCell ref="A2:H2"/>
    <mergeCell ref="A4:H4"/>
    <mergeCell ref="A5:H5"/>
    <mergeCell ref="A87:H87"/>
    <mergeCell ref="A6:H6"/>
    <mergeCell ref="H7:H8"/>
    <mergeCell ref="H48:H49"/>
    <mergeCell ref="A44:H44"/>
  </mergeCells>
  <printOptions horizontalCentered="1"/>
  <pageMargins left="0.7" right="0.7" top="0.75" bottom="0.75" header="0.3" footer="0.3"/>
  <pageSetup fitToHeight="2" orientation="portrait" scale="99" r:id="rId1"/>
  <rowBreaks count="1" manualBreakCount="1">
    <brk id="46" max="7" man="1"/>
  </rowBreaks>
</worksheet>
</file>

<file path=xl/worksheets/sheet15.xml><?xml version="1.0" encoding="utf-8"?>
<worksheet xmlns="http://schemas.openxmlformats.org/spreadsheetml/2006/main" xmlns:r="http://schemas.openxmlformats.org/officeDocument/2006/relationships">
  <sheetPr>
    <tabColor rgb="FFFFC000"/>
  </sheetPr>
  <dimension ref="A1:M61"/>
  <sheetViews>
    <sheetView showGridLines="0" zoomScalePageLayoutView="0" workbookViewId="0" topLeftCell="A1">
      <selection activeCell="A1" sqref="A1:I1"/>
    </sheetView>
  </sheetViews>
  <sheetFormatPr defaultColWidth="9.140625" defaultRowHeight="15"/>
  <cols>
    <col min="1" max="1" width="16.7109375" style="128" customWidth="1"/>
    <col min="2" max="2" width="12.421875" style="128" customWidth="1"/>
    <col min="3" max="3" width="10.57421875" style="128" customWidth="1"/>
    <col min="4" max="4" width="12.421875" style="128" customWidth="1"/>
    <col min="5" max="5" width="10.57421875" style="128" customWidth="1"/>
    <col min="6" max="6" width="12.421875" style="128" customWidth="1"/>
    <col min="7" max="7" width="10.57421875" style="128" customWidth="1"/>
    <col min="8" max="8" width="12.421875" style="128" customWidth="1"/>
    <col min="9" max="9" width="10.57421875" style="128" customWidth="1"/>
    <col min="10" max="16384" width="9.140625" style="128" customWidth="1"/>
  </cols>
  <sheetData>
    <row r="1" spans="1:13" ht="18">
      <c r="A1" s="246" t="s">
        <v>8</v>
      </c>
      <c r="B1" s="246"/>
      <c r="C1" s="246"/>
      <c r="D1" s="246"/>
      <c r="E1" s="246"/>
      <c r="F1" s="246"/>
      <c r="G1" s="246"/>
      <c r="H1" s="246"/>
      <c r="I1" s="246"/>
      <c r="M1" s="194"/>
    </row>
    <row r="2" spans="1:9" ht="18">
      <c r="A2" s="246" t="s">
        <v>70</v>
      </c>
      <c r="B2" s="246"/>
      <c r="C2" s="246"/>
      <c r="D2" s="246"/>
      <c r="E2" s="246"/>
      <c r="F2" s="246"/>
      <c r="G2" s="246"/>
      <c r="H2" s="246"/>
      <c r="I2" s="246"/>
    </row>
    <row r="3" spans="1:3" ht="15">
      <c r="A3" s="111"/>
      <c r="B3" s="111"/>
      <c r="C3" s="111"/>
    </row>
    <row r="4" spans="1:9" ht="18">
      <c r="A4" s="246" t="s">
        <v>132</v>
      </c>
      <c r="B4" s="246"/>
      <c r="C4" s="246"/>
      <c r="D4" s="246"/>
      <c r="E4" s="246"/>
      <c r="F4" s="246"/>
      <c r="G4" s="246"/>
      <c r="H4" s="246"/>
      <c r="I4" s="246"/>
    </row>
    <row r="5" spans="1:9" ht="18">
      <c r="A5" s="246" t="s">
        <v>116</v>
      </c>
      <c r="B5" s="246"/>
      <c r="C5" s="246"/>
      <c r="D5" s="246"/>
      <c r="E5" s="246"/>
      <c r="F5" s="246"/>
      <c r="G5" s="246"/>
      <c r="H5" s="246"/>
      <c r="I5" s="246"/>
    </row>
    <row r="6" spans="1:9" ht="18">
      <c r="A6" s="246" t="s">
        <v>148</v>
      </c>
      <c r="B6" s="246"/>
      <c r="C6" s="246"/>
      <c r="D6" s="246"/>
      <c r="E6" s="246"/>
      <c r="F6" s="246"/>
      <c r="G6" s="246"/>
      <c r="H6" s="246"/>
      <c r="I6" s="246"/>
    </row>
    <row r="7" spans="1:9" ht="18">
      <c r="A7" s="246" t="s">
        <v>157</v>
      </c>
      <c r="B7" s="246"/>
      <c r="C7" s="246"/>
      <c r="D7" s="246"/>
      <c r="E7" s="246"/>
      <c r="F7" s="246"/>
      <c r="G7" s="246"/>
      <c r="H7" s="246"/>
      <c r="I7" s="246"/>
    </row>
    <row r="8" spans="1:9" ht="18">
      <c r="A8" s="240"/>
      <c r="B8" s="240"/>
      <c r="C8" s="240"/>
      <c r="D8" s="240"/>
      <c r="E8" s="240"/>
      <c r="F8" s="240"/>
      <c r="G8" s="240"/>
      <c r="H8" s="240"/>
      <c r="I8" s="240"/>
    </row>
    <row r="9" spans="1:9" ht="18">
      <c r="A9" s="130"/>
      <c r="B9" s="249" t="s">
        <v>160</v>
      </c>
      <c r="C9" s="250"/>
      <c r="D9" s="250"/>
      <c r="E9" s="250"/>
      <c r="F9" s="250"/>
      <c r="G9" s="250"/>
      <c r="H9" s="250"/>
      <c r="I9" s="251"/>
    </row>
    <row r="10" spans="1:9" ht="15">
      <c r="A10" s="131"/>
      <c r="B10" s="252" t="s">
        <v>94</v>
      </c>
      <c r="C10" s="253"/>
      <c r="D10" s="252" t="s">
        <v>95</v>
      </c>
      <c r="E10" s="253"/>
      <c r="F10" s="252" t="s">
        <v>108</v>
      </c>
      <c r="G10" s="253"/>
      <c r="H10" s="252" t="s">
        <v>109</v>
      </c>
      <c r="I10" s="253"/>
    </row>
    <row r="11" spans="1:9" ht="33.75" customHeight="1">
      <c r="A11" s="79" t="s">
        <v>82</v>
      </c>
      <c r="B11" s="132" t="s">
        <v>63</v>
      </c>
      <c r="C11" s="133" t="s">
        <v>140</v>
      </c>
      <c r="D11" s="132" t="s">
        <v>63</v>
      </c>
      <c r="E11" s="133" t="s">
        <v>140</v>
      </c>
      <c r="F11" s="132" t="s">
        <v>63</v>
      </c>
      <c r="G11" s="133" t="s">
        <v>140</v>
      </c>
      <c r="H11" s="132" t="s">
        <v>63</v>
      </c>
      <c r="I11" s="133" t="s">
        <v>140</v>
      </c>
    </row>
    <row r="12" spans="1:9" ht="15">
      <c r="A12" s="26"/>
      <c r="B12" s="134"/>
      <c r="C12" s="135"/>
      <c r="D12" s="134"/>
      <c r="E12" s="135"/>
      <c r="F12" s="134"/>
      <c r="G12" s="135"/>
      <c r="H12" s="134"/>
      <c r="I12" s="135"/>
    </row>
    <row r="13" spans="1:9" ht="16.5">
      <c r="A13" s="136">
        <v>10001</v>
      </c>
      <c r="B13" s="137">
        <v>175</v>
      </c>
      <c r="C13" s="138">
        <v>1715356</v>
      </c>
      <c r="D13" s="137">
        <v>82</v>
      </c>
      <c r="E13" s="138">
        <v>1448124</v>
      </c>
      <c r="F13" s="137">
        <v>134</v>
      </c>
      <c r="G13" s="138">
        <v>3175253</v>
      </c>
      <c r="H13" s="137">
        <v>54</v>
      </c>
      <c r="I13" s="138">
        <v>1790569</v>
      </c>
    </row>
    <row r="14" spans="1:9" ht="16.5">
      <c r="A14" s="136">
        <v>10003</v>
      </c>
      <c r="B14" s="137">
        <v>111</v>
      </c>
      <c r="C14" s="139">
        <v>1111004</v>
      </c>
      <c r="D14" s="137">
        <v>47</v>
      </c>
      <c r="E14" s="139">
        <v>811459</v>
      </c>
      <c r="F14" s="137">
        <v>80</v>
      </c>
      <c r="G14" s="139">
        <v>1950047</v>
      </c>
      <c r="H14" s="137">
        <v>48</v>
      </c>
      <c r="I14" s="139">
        <v>1649917</v>
      </c>
    </row>
    <row r="15" spans="1:9" ht="16.5">
      <c r="A15" s="136">
        <v>10004</v>
      </c>
      <c r="B15" s="137">
        <v>56</v>
      </c>
      <c r="C15" s="139">
        <v>532106</v>
      </c>
      <c r="D15" s="137">
        <v>21</v>
      </c>
      <c r="E15" s="139">
        <v>364820</v>
      </c>
      <c r="F15" s="137">
        <v>37</v>
      </c>
      <c r="G15" s="139">
        <v>909099</v>
      </c>
      <c r="H15" s="137">
        <v>13</v>
      </c>
      <c r="I15" s="139">
        <v>425535</v>
      </c>
    </row>
    <row r="16" spans="1:9" ht="16.5">
      <c r="A16" s="136">
        <v>10005</v>
      </c>
      <c r="B16" s="137">
        <v>57</v>
      </c>
      <c r="C16" s="139">
        <v>502234</v>
      </c>
      <c r="D16" s="137">
        <v>19</v>
      </c>
      <c r="E16" s="139">
        <v>329140</v>
      </c>
      <c r="F16" s="137">
        <v>30</v>
      </c>
      <c r="G16" s="139">
        <v>728325</v>
      </c>
      <c r="H16" s="137">
        <v>15</v>
      </c>
      <c r="I16" s="139">
        <v>520883</v>
      </c>
    </row>
    <row r="17" spans="1:9" ht="16.5">
      <c r="A17" s="136">
        <v>10010</v>
      </c>
      <c r="B17" s="137">
        <v>120</v>
      </c>
      <c r="C17" s="139">
        <v>1181839</v>
      </c>
      <c r="D17" s="137">
        <v>62</v>
      </c>
      <c r="E17" s="139">
        <v>1108487</v>
      </c>
      <c r="F17" s="137">
        <v>80</v>
      </c>
      <c r="G17" s="139">
        <v>1899520</v>
      </c>
      <c r="H17" s="137">
        <v>33</v>
      </c>
      <c r="I17" s="139">
        <v>1116779</v>
      </c>
    </row>
    <row r="18" spans="1:9" ht="16.5">
      <c r="A18" s="136">
        <v>10011</v>
      </c>
      <c r="B18" s="137">
        <v>117</v>
      </c>
      <c r="C18" s="139">
        <v>1132407</v>
      </c>
      <c r="D18" s="137">
        <v>70</v>
      </c>
      <c r="E18" s="139">
        <v>1214142</v>
      </c>
      <c r="F18" s="137">
        <v>68</v>
      </c>
      <c r="G18" s="139">
        <v>1653277</v>
      </c>
      <c r="H18" s="137">
        <v>36</v>
      </c>
      <c r="I18" s="139">
        <v>1208567</v>
      </c>
    </row>
    <row r="19" spans="1:9" ht="16.5">
      <c r="A19" s="136">
        <v>10012</v>
      </c>
      <c r="B19" s="137">
        <v>141</v>
      </c>
      <c r="C19" s="139">
        <v>1431669</v>
      </c>
      <c r="D19" s="137">
        <v>51</v>
      </c>
      <c r="E19" s="139">
        <v>902042</v>
      </c>
      <c r="F19" s="137">
        <v>87</v>
      </c>
      <c r="G19" s="139">
        <v>2075598</v>
      </c>
      <c r="H19" s="137">
        <v>44</v>
      </c>
      <c r="I19" s="139">
        <v>1444109</v>
      </c>
    </row>
    <row r="20" spans="1:9" ht="16.5">
      <c r="A20" s="136">
        <v>10013</v>
      </c>
      <c r="B20" s="137">
        <v>125</v>
      </c>
      <c r="C20" s="139">
        <v>1202378</v>
      </c>
      <c r="D20" s="137">
        <v>42</v>
      </c>
      <c r="E20" s="139">
        <v>736516</v>
      </c>
      <c r="F20" s="137">
        <v>68</v>
      </c>
      <c r="G20" s="139">
        <v>1590660</v>
      </c>
      <c r="H20" s="137">
        <v>41</v>
      </c>
      <c r="I20" s="139">
        <v>1394091</v>
      </c>
    </row>
    <row r="21" spans="1:9" ht="16.5">
      <c r="A21" s="136">
        <v>10014</v>
      </c>
      <c r="B21" s="137">
        <v>89</v>
      </c>
      <c r="C21" s="139">
        <v>808728</v>
      </c>
      <c r="D21" s="137">
        <v>37</v>
      </c>
      <c r="E21" s="139">
        <v>640870</v>
      </c>
      <c r="F21" s="137">
        <v>53</v>
      </c>
      <c r="G21" s="139">
        <v>1278540</v>
      </c>
      <c r="H21" s="137">
        <v>25</v>
      </c>
      <c r="I21" s="139">
        <v>834226</v>
      </c>
    </row>
    <row r="22" spans="1:9" ht="16.5">
      <c r="A22" s="136">
        <v>10016</v>
      </c>
      <c r="B22" s="137">
        <v>162</v>
      </c>
      <c r="C22" s="139">
        <v>1558474</v>
      </c>
      <c r="D22" s="137">
        <v>86</v>
      </c>
      <c r="E22" s="139">
        <v>1488305</v>
      </c>
      <c r="F22" s="137">
        <v>110</v>
      </c>
      <c r="G22" s="139">
        <v>2625203</v>
      </c>
      <c r="H22" s="137">
        <v>71</v>
      </c>
      <c r="I22" s="139">
        <v>2411680</v>
      </c>
    </row>
    <row r="23" spans="1:9" ht="16.5">
      <c r="A23" s="136">
        <v>10017</v>
      </c>
      <c r="B23" s="137">
        <v>234</v>
      </c>
      <c r="C23" s="139">
        <v>2360997</v>
      </c>
      <c r="D23" s="137">
        <v>107</v>
      </c>
      <c r="E23" s="139">
        <v>1863623</v>
      </c>
      <c r="F23" s="137">
        <v>158</v>
      </c>
      <c r="G23" s="139">
        <v>3811576</v>
      </c>
      <c r="H23" s="137">
        <v>101</v>
      </c>
      <c r="I23" s="139">
        <v>3412056</v>
      </c>
    </row>
    <row r="24" spans="1:9" ht="16.5">
      <c r="A24" s="136">
        <v>10018</v>
      </c>
      <c r="B24" s="137">
        <v>227</v>
      </c>
      <c r="C24" s="139">
        <v>2341141</v>
      </c>
      <c r="D24" s="137">
        <v>91</v>
      </c>
      <c r="E24" s="139">
        <v>1590838</v>
      </c>
      <c r="F24" s="137">
        <v>151</v>
      </c>
      <c r="G24" s="139">
        <v>3533182</v>
      </c>
      <c r="H24" s="137">
        <v>68</v>
      </c>
      <c r="I24" s="139">
        <v>2253793</v>
      </c>
    </row>
    <row r="25" spans="1:9" ht="16.5">
      <c r="A25" s="136">
        <v>10019</v>
      </c>
      <c r="B25" s="137">
        <v>236</v>
      </c>
      <c r="C25" s="139">
        <v>2380986</v>
      </c>
      <c r="D25" s="137">
        <v>94</v>
      </c>
      <c r="E25" s="139">
        <v>1639652</v>
      </c>
      <c r="F25" s="137">
        <v>129</v>
      </c>
      <c r="G25" s="139">
        <v>3140209</v>
      </c>
      <c r="H25" s="137">
        <v>83</v>
      </c>
      <c r="I25" s="139">
        <v>2791301</v>
      </c>
    </row>
    <row r="26" spans="1:9" ht="16.5">
      <c r="A26" s="136">
        <v>10020</v>
      </c>
      <c r="B26" s="137">
        <v>27</v>
      </c>
      <c r="C26" s="139">
        <v>276078</v>
      </c>
      <c r="D26" s="137">
        <v>19</v>
      </c>
      <c r="E26" s="139">
        <v>331214</v>
      </c>
      <c r="F26" s="137">
        <v>14</v>
      </c>
      <c r="G26" s="139">
        <v>334090</v>
      </c>
      <c r="H26" s="137">
        <v>15</v>
      </c>
      <c r="I26" s="139">
        <v>501098</v>
      </c>
    </row>
    <row r="27" spans="1:9" ht="16.5">
      <c r="A27" s="136">
        <v>10021</v>
      </c>
      <c r="B27" s="137">
        <v>76</v>
      </c>
      <c r="C27" s="139">
        <v>775685</v>
      </c>
      <c r="D27" s="137">
        <v>14</v>
      </c>
      <c r="E27" s="139">
        <v>244672</v>
      </c>
      <c r="F27" s="137">
        <v>22</v>
      </c>
      <c r="G27" s="139">
        <v>530698</v>
      </c>
      <c r="H27" s="137">
        <v>29</v>
      </c>
      <c r="I27" s="139">
        <v>994311</v>
      </c>
    </row>
    <row r="28" spans="1:9" ht="16.5">
      <c r="A28" s="136">
        <v>10022</v>
      </c>
      <c r="B28" s="137">
        <v>317</v>
      </c>
      <c r="C28" s="139">
        <v>3166021</v>
      </c>
      <c r="D28" s="137">
        <v>127</v>
      </c>
      <c r="E28" s="139">
        <v>2241784</v>
      </c>
      <c r="F28" s="137">
        <v>243</v>
      </c>
      <c r="G28" s="139">
        <v>5795707</v>
      </c>
      <c r="H28" s="137">
        <v>123</v>
      </c>
      <c r="I28" s="139">
        <v>4179525</v>
      </c>
    </row>
    <row r="29" spans="1:9" ht="16.5">
      <c r="A29" s="136">
        <v>10023</v>
      </c>
      <c r="B29" s="137">
        <v>57</v>
      </c>
      <c r="C29" s="139">
        <v>544034</v>
      </c>
      <c r="D29" s="137">
        <v>23</v>
      </c>
      <c r="E29" s="139">
        <v>393876</v>
      </c>
      <c r="F29" s="137">
        <v>30</v>
      </c>
      <c r="G29" s="139">
        <v>720315</v>
      </c>
      <c r="H29" s="137">
        <v>17</v>
      </c>
      <c r="I29" s="139">
        <v>563649</v>
      </c>
    </row>
    <row r="30" spans="1:9" ht="16.5">
      <c r="A30" s="136">
        <v>10028</v>
      </c>
      <c r="B30" s="137">
        <v>60</v>
      </c>
      <c r="C30" s="139">
        <v>586042</v>
      </c>
      <c r="D30" s="137">
        <v>19</v>
      </c>
      <c r="E30" s="139">
        <v>323380</v>
      </c>
      <c r="F30" s="137">
        <v>24</v>
      </c>
      <c r="G30" s="139">
        <v>563906</v>
      </c>
      <c r="H30" s="137">
        <v>15</v>
      </c>
      <c r="I30" s="139">
        <v>524265</v>
      </c>
    </row>
    <row r="31" spans="1:9" ht="16.5">
      <c r="A31" s="136">
        <v>10036</v>
      </c>
      <c r="B31" s="137">
        <v>157</v>
      </c>
      <c r="C31" s="139">
        <v>1539555</v>
      </c>
      <c r="D31" s="137">
        <v>75</v>
      </c>
      <c r="E31" s="139">
        <v>1326860</v>
      </c>
      <c r="F31" s="137">
        <v>123</v>
      </c>
      <c r="G31" s="139">
        <v>2956366</v>
      </c>
      <c r="H31" s="137">
        <v>61</v>
      </c>
      <c r="I31" s="139">
        <v>2033987</v>
      </c>
    </row>
    <row r="32" spans="1:9" ht="16.5">
      <c r="A32" s="136">
        <v>10038</v>
      </c>
      <c r="B32" s="137">
        <v>35</v>
      </c>
      <c r="C32" s="139">
        <v>309629</v>
      </c>
      <c r="D32" s="137">
        <v>11</v>
      </c>
      <c r="E32" s="139">
        <v>192951</v>
      </c>
      <c r="F32" s="137">
        <v>26</v>
      </c>
      <c r="G32" s="139">
        <v>640565</v>
      </c>
      <c r="H32" s="137">
        <v>10</v>
      </c>
      <c r="I32" s="139">
        <v>323949</v>
      </c>
    </row>
    <row r="33" spans="1:9" ht="16.5">
      <c r="A33" s="140">
        <v>10065</v>
      </c>
      <c r="B33" s="141">
        <v>46</v>
      </c>
      <c r="C33" s="142">
        <v>493582</v>
      </c>
      <c r="D33" s="141">
        <v>24</v>
      </c>
      <c r="E33" s="142">
        <v>411393</v>
      </c>
      <c r="F33" s="141">
        <v>34</v>
      </c>
      <c r="G33" s="142">
        <v>818291</v>
      </c>
      <c r="H33" s="141">
        <v>17</v>
      </c>
      <c r="I33" s="142">
        <v>581686</v>
      </c>
    </row>
    <row r="34" spans="1:9" ht="16.5">
      <c r="A34" s="262" t="s">
        <v>173</v>
      </c>
      <c r="B34" s="262"/>
      <c r="C34" s="262"/>
      <c r="D34" s="262"/>
      <c r="E34" s="262"/>
      <c r="F34" s="262"/>
      <c r="G34" s="262"/>
      <c r="H34" s="262"/>
      <c r="I34" s="262"/>
    </row>
    <row r="35" spans="1:9" ht="16.5">
      <c r="A35" s="196"/>
      <c r="B35" s="197"/>
      <c r="C35" s="145"/>
      <c r="D35" s="197"/>
      <c r="E35" s="145"/>
      <c r="F35" s="197"/>
      <c r="G35" s="145"/>
      <c r="H35" s="197"/>
      <c r="I35" s="145"/>
    </row>
    <row r="37" spans="1:9" ht="18">
      <c r="A37" s="130"/>
      <c r="B37" s="249" t="s">
        <v>160</v>
      </c>
      <c r="C37" s="250"/>
      <c r="D37" s="250"/>
      <c r="E37" s="250"/>
      <c r="F37" s="250"/>
      <c r="G37" s="251"/>
      <c r="H37" s="147"/>
      <c r="I37" s="148"/>
    </row>
    <row r="38" spans="1:9" ht="15">
      <c r="A38" s="131"/>
      <c r="B38" s="252" t="s">
        <v>110</v>
      </c>
      <c r="C38" s="253"/>
      <c r="D38" s="252" t="s">
        <v>99</v>
      </c>
      <c r="E38" s="253"/>
      <c r="F38" s="252" t="s">
        <v>100</v>
      </c>
      <c r="G38" s="253"/>
      <c r="H38" s="261"/>
      <c r="I38" s="261"/>
    </row>
    <row r="39" spans="1:9" ht="30">
      <c r="A39" s="79" t="s">
        <v>82</v>
      </c>
      <c r="B39" s="132" t="s">
        <v>63</v>
      </c>
      <c r="C39" s="133" t="s">
        <v>140</v>
      </c>
      <c r="D39" s="132" t="s">
        <v>63</v>
      </c>
      <c r="E39" s="133" t="s">
        <v>140</v>
      </c>
      <c r="F39" s="132" t="s">
        <v>63</v>
      </c>
      <c r="G39" s="133" t="s">
        <v>140</v>
      </c>
      <c r="H39" s="150"/>
      <c r="I39" s="150"/>
    </row>
    <row r="40" spans="1:9" ht="15">
      <c r="A40" s="26"/>
      <c r="B40" s="134"/>
      <c r="C40" s="135"/>
      <c r="D40" s="134"/>
      <c r="E40" s="135"/>
      <c r="F40" s="134"/>
      <c r="G40" s="135"/>
      <c r="H40" s="134"/>
      <c r="I40" s="241"/>
    </row>
    <row r="41" spans="1:9" ht="16.5">
      <c r="A41" s="136">
        <v>10001</v>
      </c>
      <c r="B41" s="137">
        <v>92</v>
      </c>
      <c r="C41" s="138">
        <v>5056838</v>
      </c>
      <c r="D41" s="137">
        <v>92</v>
      </c>
      <c r="E41" s="138">
        <v>24814847</v>
      </c>
      <c r="F41" s="137">
        <f aca="true" t="shared" si="0" ref="F41:F61">B13+D13+F13+H13+B41+D41</f>
        <v>629</v>
      </c>
      <c r="G41" s="138">
        <f aca="true" t="shared" si="1" ref="G41:G61">C13+E13+G13+I13+C41+E41</f>
        <v>38000987</v>
      </c>
      <c r="H41" s="137"/>
      <c r="I41" s="144"/>
    </row>
    <row r="42" spans="1:9" ht="16.5">
      <c r="A42" s="136">
        <v>10003</v>
      </c>
      <c r="B42" s="137">
        <v>49</v>
      </c>
      <c r="C42" s="139">
        <v>2634105</v>
      </c>
      <c r="D42" s="137">
        <v>53</v>
      </c>
      <c r="E42" s="139">
        <v>11804595</v>
      </c>
      <c r="F42" s="137">
        <f t="shared" si="0"/>
        <v>388</v>
      </c>
      <c r="G42" s="139">
        <f t="shared" si="1"/>
        <v>19961127</v>
      </c>
      <c r="H42" s="137"/>
      <c r="I42" s="145"/>
    </row>
    <row r="43" spans="1:9" ht="16.5">
      <c r="A43" s="136">
        <v>10004</v>
      </c>
      <c r="B43" s="137">
        <v>28</v>
      </c>
      <c r="C43" s="139">
        <v>1558209</v>
      </c>
      <c r="D43" s="137">
        <v>23</v>
      </c>
      <c r="E43" s="139">
        <v>6750739</v>
      </c>
      <c r="F43" s="137">
        <f t="shared" si="0"/>
        <v>178</v>
      </c>
      <c r="G43" s="139">
        <f t="shared" si="1"/>
        <v>10540508</v>
      </c>
      <c r="H43" s="137"/>
      <c r="I43" s="145"/>
    </row>
    <row r="44" spans="1:9" ht="16.5">
      <c r="A44" s="136">
        <v>10005</v>
      </c>
      <c r="B44" s="137">
        <v>27</v>
      </c>
      <c r="C44" s="139">
        <v>1481704</v>
      </c>
      <c r="D44" s="137">
        <v>34</v>
      </c>
      <c r="E44" s="139">
        <v>10093077</v>
      </c>
      <c r="F44" s="137">
        <f t="shared" si="0"/>
        <v>182</v>
      </c>
      <c r="G44" s="139">
        <f t="shared" si="1"/>
        <v>13655363</v>
      </c>
      <c r="H44" s="137"/>
      <c r="I44" s="145"/>
    </row>
    <row r="45" spans="1:9" ht="16.5">
      <c r="A45" s="136">
        <v>10010</v>
      </c>
      <c r="B45" s="137">
        <v>59</v>
      </c>
      <c r="C45" s="139">
        <v>3132940</v>
      </c>
      <c r="D45" s="137">
        <v>46</v>
      </c>
      <c r="E45" s="139">
        <v>16737067</v>
      </c>
      <c r="F45" s="137">
        <f t="shared" si="0"/>
        <v>400</v>
      </c>
      <c r="G45" s="139">
        <f t="shared" si="1"/>
        <v>25176632</v>
      </c>
      <c r="H45" s="137"/>
      <c r="I45" s="145"/>
    </row>
    <row r="46" spans="1:9" ht="16.5">
      <c r="A46" s="136">
        <v>10011</v>
      </c>
      <c r="B46" s="137">
        <v>75</v>
      </c>
      <c r="C46" s="139">
        <v>3996642</v>
      </c>
      <c r="D46" s="137">
        <v>66</v>
      </c>
      <c r="E46" s="139">
        <v>13151729</v>
      </c>
      <c r="F46" s="137">
        <f t="shared" si="0"/>
        <v>432</v>
      </c>
      <c r="G46" s="139">
        <f t="shared" si="1"/>
        <v>22356764</v>
      </c>
      <c r="H46" s="137"/>
      <c r="I46" s="145"/>
    </row>
    <row r="47" spans="1:9" ht="16.5">
      <c r="A47" s="136">
        <v>10012</v>
      </c>
      <c r="B47" s="137">
        <v>61</v>
      </c>
      <c r="C47" s="139">
        <v>3451192</v>
      </c>
      <c r="D47" s="137">
        <v>52</v>
      </c>
      <c r="E47" s="139">
        <v>8277193</v>
      </c>
      <c r="F47" s="137">
        <f t="shared" si="0"/>
        <v>436</v>
      </c>
      <c r="G47" s="139">
        <f t="shared" si="1"/>
        <v>17581803</v>
      </c>
      <c r="H47" s="137"/>
      <c r="I47" s="145"/>
    </row>
    <row r="48" spans="1:9" ht="16.5">
      <c r="A48" s="136">
        <v>10013</v>
      </c>
      <c r="B48" s="137">
        <v>50</v>
      </c>
      <c r="C48" s="139">
        <v>2732805</v>
      </c>
      <c r="D48" s="137">
        <v>54</v>
      </c>
      <c r="E48" s="139">
        <v>10319847</v>
      </c>
      <c r="F48" s="137">
        <f t="shared" si="0"/>
        <v>380</v>
      </c>
      <c r="G48" s="139">
        <f t="shared" si="1"/>
        <v>17976297</v>
      </c>
      <c r="H48" s="137"/>
      <c r="I48" s="145"/>
    </row>
    <row r="49" spans="1:9" ht="16.5">
      <c r="A49" s="136">
        <v>10014</v>
      </c>
      <c r="B49" s="137">
        <v>35</v>
      </c>
      <c r="C49" s="139">
        <v>1771097</v>
      </c>
      <c r="D49" s="137">
        <v>38</v>
      </c>
      <c r="E49" s="139">
        <v>7003682</v>
      </c>
      <c r="F49" s="137">
        <f t="shared" si="0"/>
        <v>277</v>
      </c>
      <c r="G49" s="139">
        <f t="shared" si="1"/>
        <v>12337143</v>
      </c>
      <c r="H49" s="137"/>
      <c r="I49" s="145"/>
    </row>
    <row r="50" spans="1:9" ht="16.5">
      <c r="A50" s="136">
        <v>10016</v>
      </c>
      <c r="B50" s="137">
        <v>94</v>
      </c>
      <c r="C50" s="139">
        <v>5125409</v>
      </c>
      <c r="D50" s="137">
        <v>59</v>
      </c>
      <c r="E50" s="139">
        <v>9488769</v>
      </c>
      <c r="F50" s="137">
        <f t="shared" si="0"/>
        <v>582</v>
      </c>
      <c r="G50" s="139">
        <f t="shared" si="1"/>
        <v>22697840</v>
      </c>
      <c r="H50" s="137"/>
      <c r="I50" s="145"/>
    </row>
    <row r="51" spans="1:9" ht="16.5">
      <c r="A51" s="136">
        <v>10017</v>
      </c>
      <c r="B51" s="137">
        <v>148</v>
      </c>
      <c r="C51" s="139">
        <v>8109574</v>
      </c>
      <c r="D51" s="137">
        <v>152</v>
      </c>
      <c r="E51" s="139">
        <v>33894451</v>
      </c>
      <c r="F51" s="137">
        <f t="shared" si="0"/>
        <v>900</v>
      </c>
      <c r="G51" s="139">
        <f t="shared" si="1"/>
        <v>53452277</v>
      </c>
      <c r="H51" s="137"/>
      <c r="I51" s="145"/>
    </row>
    <row r="52" spans="1:9" ht="16.5">
      <c r="A52" s="136">
        <v>10018</v>
      </c>
      <c r="B52" s="137">
        <v>124</v>
      </c>
      <c r="C52" s="139">
        <v>6698358</v>
      </c>
      <c r="D52" s="137">
        <v>77</v>
      </c>
      <c r="E52" s="139">
        <v>15036192</v>
      </c>
      <c r="F52" s="137">
        <f t="shared" si="0"/>
        <v>738</v>
      </c>
      <c r="G52" s="139">
        <f t="shared" si="1"/>
        <v>31453504</v>
      </c>
      <c r="H52" s="137"/>
      <c r="I52" s="145"/>
    </row>
    <row r="53" spans="1:9" ht="16.5">
      <c r="A53" s="136">
        <v>10019</v>
      </c>
      <c r="B53" s="137">
        <v>178</v>
      </c>
      <c r="C53" s="139">
        <v>9737741</v>
      </c>
      <c r="D53" s="137">
        <v>179</v>
      </c>
      <c r="E53" s="139">
        <v>59487071</v>
      </c>
      <c r="F53" s="137">
        <f t="shared" si="0"/>
        <v>899</v>
      </c>
      <c r="G53" s="139">
        <f t="shared" si="1"/>
        <v>79176960</v>
      </c>
      <c r="H53" s="137"/>
      <c r="I53" s="145"/>
    </row>
    <row r="54" spans="1:9" ht="16.5">
      <c r="A54" s="136">
        <v>10020</v>
      </c>
      <c r="B54" s="137">
        <v>25</v>
      </c>
      <c r="C54" s="139">
        <v>1489767</v>
      </c>
      <c r="D54" s="137">
        <v>61</v>
      </c>
      <c r="E54" s="139">
        <v>19687501</v>
      </c>
      <c r="F54" s="137">
        <f t="shared" si="0"/>
        <v>161</v>
      </c>
      <c r="G54" s="139">
        <f t="shared" si="1"/>
        <v>22619748</v>
      </c>
      <c r="H54" s="137"/>
      <c r="I54" s="145"/>
    </row>
    <row r="55" spans="1:9" ht="16.5">
      <c r="A55" s="136">
        <v>10021</v>
      </c>
      <c r="B55" s="137">
        <v>43</v>
      </c>
      <c r="C55" s="139">
        <v>2345507</v>
      </c>
      <c r="D55" s="137">
        <v>27</v>
      </c>
      <c r="E55" s="139">
        <v>4255050</v>
      </c>
      <c r="F55" s="137">
        <f t="shared" si="0"/>
        <v>211</v>
      </c>
      <c r="G55" s="139">
        <f t="shared" si="1"/>
        <v>9145923</v>
      </c>
      <c r="H55" s="137"/>
      <c r="I55" s="145"/>
    </row>
    <row r="56" spans="1:9" ht="16.5">
      <c r="A56" s="136">
        <v>10022</v>
      </c>
      <c r="B56" s="137">
        <v>268</v>
      </c>
      <c r="C56" s="139">
        <v>14920006</v>
      </c>
      <c r="D56" s="137">
        <v>231</v>
      </c>
      <c r="E56" s="139">
        <v>71617994</v>
      </c>
      <c r="F56" s="137">
        <f t="shared" si="0"/>
        <v>1309</v>
      </c>
      <c r="G56" s="139">
        <f t="shared" si="1"/>
        <v>101921037</v>
      </c>
      <c r="H56" s="137"/>
      <c r="I56" s="145"/>
    </row>
    <row r="57" spans="1:9" ht="16.5">
      <c r="A57" s="136">
        <v>10023</v>
      </c>
      <c r="B57" s="137">
        <v>23</v>
      </c>
      <c r="C57" s="139">
        <v>1293099</v>
      </c>
      <c r="D57" s="137">
        <v>25</v>
      </c>
      <c r="E57" s="139">
        <v>4576253</v>
      </c>
      <c r="F57" s="137">
        <f t="shared" si="0"/>
        <v>175</v>
      </c>
      <c r="G57" s="139">
        <f t="shared" si="1"/>
        <v>8091226</v>
      </c>
      <c r="H57" s="137"/>
      <c r="I57" s="145"/>
    </row>
    <row r="58" spans="1:9" ht="16.5">
      <c r="A58" s="136">
        <v>10028</v>
      </c>
      <c r="B58" s="137">
        <v>19</v>
      </c>
      <c r="C58" s="139">
        <v>1039792</v>
      </c>
      <c r="D58" s="137">
        <v>14</v>
      </c>
      <c r="E58" s="139">
        <v>2347193</v>
      </c>
      <c r="F58" s="137">
        <f t="shared" si="0"/>
        <v>151</v>
      </c>
      <c r="G58" s="139">
        <f t="shared" si="1"/>
        <v>5384578</v>
      </c>
      <c r="H58" s="137"/>
      <c r="I58" s="145"/>
    </row>
    <row r="59" spans="1:9" ht="16.5">
      <c r="A59" s="136">
        <v>10036</v>
      </c>
      <c r="B59" s="137">
        <v>120</v>
      </c>
      <c r="C59" s="139">
        <v>6769031</v>
      </c>
      <c r="D59" s="137">
        <v>181</v>
      </c>
      <c r="E59" s="139">
        <v>59566436</v>
      </c>
      <c r="F59" s="137">
        <f t="shared" si="0"/>
        <v>717</v>
      </c>
      <c r="G59" s="139">
        <f t="shared" si="1"/>
        <v>74192235</v>
      </c>
      <c r="H59" s="137"/>
      <c r="I59" s="145"/>
    </row>
    <row r="60" spans="1:9" ht="16.5">
      <c r="A60" s="136">
        <v>10038</v>
      </c>
      <c r="B60" s="137">
        <v>16</v>
      </c>
      <c r="C60" s="139">
        <v>836837</v>
      </c>
      <c r="D60" s="137">
        <v>18</v>
      </c>
      <c r="E60" s="139">
        <v>4054855</v>
      </c>
      <c r="F60" s="137">
        <f t="shared" si="0"/>
        <v>116</v>
      </c>
      <c r="G60" s="139">
        <f t="shared" si="1"/>
        <v>6358786</v>
      </c>
      <c r="H60" s="137"/>
      <c r="I60" s="145"/>
    </row>
    <row r="61" spans="1:9" ht="16.5">
      <c r="A61" s="140">
        <v>10065</v>
      </c>
      <c r="B61" s="141">
        <v>42</v>
      </c>
      <c r="C61" s="142">
        <v>2319882</v>
      </c>
      <c r="D61" s="141">
        <v>37</v>
      </c>
      <c r="E61" s="142">
        <v>6492893</v>
      </c>
      <c r="F61" s="141">
        <f t="shared" si="0"/>
        <v>200</v>
      </c>
      <c r="G61" s="142">
        <f t="shared" si="1"/>
        <v>11117727</v>
      </c>
      <c r="H61" s="137"/>
      <c r="I61" s="145"/>
    </row>
  </sheetData>
  <sheetProtection/>
  <mergeCells count="17">
    <mergeCell ref="A6:I6"/>
    <mergeCell ref="A1:I1"/>
    <mergeCell ref="A2:I2"/>
    <mergeCell ref="A4:I4"/>
    <mergeCell ref="A5:I5"/>
    <mergeCell ref="B9:I9"/>
    <mergeCell ref="A7:I7"/>
    <mergeCell ref="B38:C38"/>
    <mergeCell ref="D38:E38"/>
    <mergeCell ref="F38:G38"/>
    <mergeCell ref="H38:I38"/>
    <mergeCell ref="B37:G37"/>
    <mergeCell ref="B10:C10"/>
    <mergeCell ref="D10:E10"/>
    <mergeCell ref="F10:G10"/>
    <mergeCell ref="H10:I10"/>
    <mergeCell ref="A34:I34"/>
  </mergeCells>
  <printOptions horizontalCentered="1"/>
  <pageMargins left="0.7" right="0.7" top="0.75" bottom="0.75" header="0.3" footer="0.3"/>
  <pageSetup fitToHeight="2" orientation="portrait" scale="83" r:id="rId1"/>
  <rowBreaks count="1" manualBreakCount="1">
    <brk id="35" max="255" man="1"/>
  </rowBreaks>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I45"/>
  <sheetViews>
    <sheetView showGridLines="0" zoomScalePageLayoutView="0" workbookViewId="0" topLeftCell="A1">
      <selection activeCell="A1" sqref="A1:I1"/>
    </sheetView>
  </sheetViews>
  <sheetFormatPr defaultColWidth="9.140625" defaultRowHeight="15"/>
  <cols>
    <col min="1" max="1" width="16.8515625" style="128" customWidth="1"/>
    <col min="2" max="2" width="12.421875" style="128" customWidth="1"/>
    <col min="3" max="3" width="10.57421875" style="128" customWidth="1"/>
    <col min="4" max="4" width="12.421875" style="128" customWidth="1"/>
    <col min="5" max="5" width="10.57421875" style="128" customWidth="1"/>
    <col min="6" max="6" width="12.421875" style="128" customWidth="1"/>
    <col min="7" max="7" width="10.57421875" style="128" customWidth="1"/>
    <col min="8" max="8" width="12.421875" style="128" customWidth="1"/>
    <col min="9" max="9" width="10.57421875" style="128" customWidth="1"/>
    <col min="10" max="16384" width="9.140625" style="128" customWidth="1"/>
  </cols>
  <sheetData>
    <row r="1" spans="1:9" ht="18">
      <c r="A1" s="246" t="s">
        <v>8</v>
      </c>
      <c r="B1" s="246"/>
      <c r="C1" s="246"/>
      <c r="D1" s="246"/>
      <c r="E1" s="246"/>
      <c r="F1" s="246"/>
      <c r="G1" s="246"/>
      <c r="H1" s="246"/>
      <c r="I1" s="246"/>
    </row>
    <row r="2" spans="1:9" ht="18">
      <c r="A2" s="246" t="s">
        <v>70</v>
      </c>
      <c r="B2" s="246"/>
      <c r="C2" s="246"/>
      <c r="D2" s="246"/>
      <c r="E2" s="246"/>
      <c r="F2" s="246"/>
      <c r="G2" s="246"/>
      <c r="H2" s="246"/>
      <c r="I2" s="246"/>
    </row>
    <row r="3" spans="1:3" ht="15">
      <c r="A3" s="111"/>
      <c r="B3" s="111"/>
      <c r="C3" s="111"/>
    </row>
    <row r="4" spans="1:9" ht="18">
      <c r="A4" s="246" t="s">
        <v>133</v>
      </c>
      <c r="B4" s="246"/>
      <c r="C4" s="246"/>
      <c r="D4" s="246"/>
      <c r="E4" s="246"/>
      <c r="F4" s="246"/>
      <c r="G4" s="246"/>
      <c r="H4" s="246"/>
      <c r="I4" s="246"/>
    </row>
    <row r="5" spans="1:9" ht="18">
      <c r="A5" s="246" t="s">
        <v>116</v>
      </c>
      <c r="B5" s="246"/>
      <c r="C5" s="246"/>
      <c r="D5" s="246"/>
      <c r="E5" s="246"/>
      <c r="F5" s="246"/>
      <c r="G5" s="246"/>
      <c r="H5" s="246"/>
      <c r="I5" s="246"/>
    </row>
    <row r="6" spans="1:9" ht="18">
      <c r="A6" s="246" t="s">
        <v>101</v>
      </c>
      <c r="B6" s="246"/>
      <c r="C6" s="246"/>
      <c r="D6" s="246"/>
      <c r="E6" s="246"/>
      <c r="F6" s="246"/>
      <c r="G6" s="246"/>
      <c r="H6" s="246"/>
      <c r="I6" s="246"/>
    </row>
    <row r="7" spans="1:9" ht="18">
      <c r="A7" s="246" t="s">
        <v>145</v>
      </c>
      <c r="B7" s="246"/>
      <c r="C7" s="246"/>
      <c r="D7" s="246"/>
      <c r="E7" s="246"/>
      <c r="F7" s="246"/>
      <c r="G7" s="246"/>
      <c r="H7" s="246"/>
      <c r="I7" s="246"/>
    </row>
    <row r="8" spans="1:9" ht="18">
      <c r="A8" s="246" t="s">
        <v>157</v>
      </c>
      <c r="B8" s="246"/>
      <c r="C8" s="246"/>
      <c r="D8" s="246"/>
      <c r="E8" s="246"/>
      <c r="F8" s="246"/>
      <c r="G8" s="246"/>
      <c r="H8" s="246"/>
      <c r="I8" s="246"/>
    </row>
    <row r="9" spans="1:9" ht="18">
      <c r="A9" s="240"/>
      <c r="B9" s="240"/>
      <c r="C9" s="240"/>
      <c r="D9" s="240"/>
      <c r="E9" s="240"/>
      <c r="F9" s="240"/>
      <c r="G9" s="240"/>
      <c r="H9" s="240"/>
      <c r="I9" s="240"/>
    </row>
    <row r="10" spans="1:9" ht="18">
      <c r="A10" s="130"/>
      <c r="B10" s="249" t="s">
        <v>160</v>
      </c>
      <c r="C10" s="250"/>
      <c r="D10" s="250"/>
      <c r="E10" s="250"/>
      <c r="F10" s="250"/>
      <c r="G10" s="250"/>
      <c r="H10" s="250"/>
      <c r="I10" s="251"/>
    </row>
    <row r="11" spans="1:9" ht="15">
      <c r="A11" s="131"/>
      <c r="B11" s="252" t="s">
        <v>94</v>
      </c>
      <c r="C11" s="253"/>
      <c r="D11" s="252" t="s">
        <v>95</v>
      </c>
      <c r="E11" s="253"/>
      <c r="F11" s="252" t="s">
        <v>108</v>
      </c>
      <c r="G11" s="253"/>
      <c r="H11" s="252" t="s">
        <v>109</v>
      </c>
      <c r="I11" s="253"/>
    </row>
    <row r="12" spans="1:9" ht="33.75" customHeight="1">
      <c r="A12" s="79" t="s">
        <v>82</v>
      </c>
      <c r="B12" s="132" t="s">
        <v>63</v>
      </c>
      <c r="C12" s="133" t="s">
        <v>140</v>
      </c>
      <c r="D12" s="132" t="s">
        <v>63</v>
      </c>
      <c r="E12" s="133" t="s">
        <v>140</v>
      </c>
      <c r="F12" s="132" t="s">
        <v>63</v>
      </c>
      <c r="G12" s="133" t="s">
        <v>140</v>
      </c>
      <c r="H12" s="132" t="s">
        <v>63</v>
      </c>
      <c r="I12" s="133" t="s">
        <v>140</v>
      </c>
    </row>
    <row r="13" spans="1:9" ht="15">
      <c r="A13" s="26"/>
      <c r="B13" s="134"/>
      <c r="C13" s="135"/>
      <c r="D13" s="134"/>
      <c r="E13" s="135"/>
      <c r="F13" s="134"/>
      <c r="G13" s="135"/>
      <c r="H13" s="134"/>
      <c r="I13" s="135"/>
    </row>
    <row r="14" spans="1:9" ht="16.5">
      <c r="A14" s="136">
        <v>10001</v>
      </c>
      <c r="B14" s="137">
        <v>51</v>
      </c>
      <c r="C14" s="138">
        <v>443578</v>
      </c>
      <c r="D14" s="137">
        <v>21</v>
      </c>
      <c r="E14" s="138">
        <v>381607</v>
      </c>
      <c r="F14" s="137">
        <v>40</v>
      </c>
      <c r="G14" s="138">
        <v>958706</v>
      </c>
      <c r="H14" s="137">
        <v>19</v>
      </c>
      <c r="I14" s="138">
        <v>645328</v>
      </c>
    </row>
    <row r="15" spans="1:9" ht="16.5">
      <c r="A15" s="136">
        <v>10003</v>
      </c>
      <c r="B15" s="137">
        <v>41</v>
      </c>
      <c r="C15" s="139">
        <v>409307</v>
      </c>
      <c r="D15" s="137">
        <v>23</v>
      </c>
      <c r="E15" s="139">
        <v>397456</v>
      </c>
      <c r="F15" s="137">
        <v>34</v>
      </c>
      <c r="G15" s="139">
        <v>810338</v>
      </c>
      <c r="H15" s="137">
        <v>28</v>
      </c>
      <c r="I15" s="139">
        <v>976164</v>
      </c>
    </row>
    <row r="16" spans="1:9" ht="16.5">
      <c r="A16" s="136">
        <v>10010</v>
      </c>
      <c r="B16" s="137">
        <v>43</v>
      </c>
      <c r="C16" s="139">
        <v>349401</v>
      </c>
      <c r="D16" s="137">
        <v>18</v>
      </c>
      <c r="E16" s="139">
        <v>319944</v>
      </c>
      <c r="F16" s="137">
        <v>30</v>
      </c>
      <c r="G16" s="139">
        <v>728093</v>
      </c>
      <c r="H16" s="137">
        <v>10</v>
      </c>
      <c r="I16" s="139">
        <v>335462</v>
      </c>
    </row>
    <row r="17" spans="1:9" ht="16.5">
      <c r="A17" s="136">
        <v>10011</v>
      </c>
      <c r="B17" s="137">
        <v>41</v>
      </c>
      <c r="C17" s="139">
        <v>364884</v>
      </c>
      <c r="D17" s="137">
        <v>30</v>
      </c>
      <c r="E17" s="139">
        <v>524214</v>
      </c>
      <c r="F17" s="137">
        <v>37</v>
      </c>
      <c r="G17" s="139">
        <v>878947</v>
      </c>
      <c r="H17" s="137">
        <v>16</v>
      </c>
      <c r="I17" s="139">
        <v>524796</v>
      </c>
    </row>
    <row r="18" spans="1:9" ht="16.5">
      <c r="A18" s="136">
        <v>10012</v>
      </c>
      <c r="B18" s="137">
        <v>52</v>
      </c>
      <c r="C18" s="139">
        <v>502350</v>
      </c>
      <c r="D18" s="137">
        <v>22</v>
      </c>
      <c r="E18" s="139">
        <v>386122</v>
      </c>
      <c r="F18" s="137">
        <v>47</v>
      </c>
      <c r="G18" s="139">
        <v>1138298</v>
      </c>
      <c r="H18" s="137">
        <v>20</v>
      </c>
      <c r="I18" s="139">
        <v>663321</v>
      </c>
    </row>
    <row r="19" spans="1:9" ht="16.5">
      <c r="A19" s="136">
        <v>10013</v>
      </c>
      <c r="B19" s="137">
        <v>48</v>
      </c>
      <c r="C19" s="139">
        <v>402070</v>
      </c>
      <c r="D19" s="137">
        <v>14</v>
      </c>
      <c r="E19" s="139">
        <v>245087</v>
      </c>
      <c r="F19" s="137">
        <v>29</v>
      </c>
      <c r="G19" s="139">
        <v>691597</v>
      </c>
      <c r="H19" s="137">
        <v>16</v>
      </c>
      <c r="I19" s="139">
        <v>538343</v>
      </c>
    </row>
    <row r="20" spans="1:9" ht="16.5">
      <c r="A20" s="136">
        <v>10014</v>
      </c>
      <c r="B20" s="137">
        <v>45</v>
      </c>
      <c r="C20" s="139">
        <v>400814</v>
      </c>
      <c r="D20" s="137">
        <v>16</v>
      </c>
      <c r="E20" s="139">
        <v>272789</v>
      </c>
      <c r="F20" s="137">
        <v>26</v>
      </c>
      <c r="G20" s="139">
        <v>605694</v>
      </c>
      <c r="H20" s="137">
        <v>10</v>
      </c>
      <c r="I20" s="139">
        <v>341913</v>
      </c>
    </row>
    <row r="21" spans="1:9" ht="16.5">
      <c r="A21" s="136">
        <v>10016</v>
      </c>
      <c r="B21" s="137">
        <v>48</v>
      </c>
      <c r="C21" s="139">
        <v>347029</v>
      </c>
      <c r="D21" s="137">
        <v>15</v>
      </c>
      <c r="E21" s="139">
        <v>267493</v>
      </c>
      <c r="F21" s="137">
        <v>23</v>
      </c>
      <c r="G21" s="139">
        <v>543407</v>
      </c>
      <c r="H21" s="137">
        <v>21</v>
      </c>
      <c r="I21" s="139">
        <v>711616</v>
      </c>
    </row>
    <row r="22" spans="1:9" ht="16.5">
      <c r="A22" s="136">
        <v>10017</v>
      </c>
      <c r="B22" s="137">
        <v>62</v>
      </c>
      <c r="C22" s="139">
        <v>553214</v>
      </c>
      <c r="D22" s="137">
        <v>26</v>
      </c>
      <c r="E22" s="139">
        <v>458059</v>
      </c>
      <c r="F22" s="137">
        <v>31</v>
      </c>
      <c r="G22" s="139">
        <v>759800</v>
      </c>
      <c r="H22" s="137">
        <v>26</v>
      </c>
      <c r="I22" s="139">
        <v>896752</v>
      </c>
    </row>
    <row r="23" spans="1:9" ht="16.5">
      <c r="A23" s="136">
        <v>10018</v>
      </c>
      <c r="B23" s="137">
        <v>58</v>
      </c>
      <c r="C23" s="139">
        <v>520733</v>
      </c>
      <c r="D23" s="137">
        <v>17</v>
      </c>
      <c r="E23" s="139">
        <v>301510</v>
      </c>
      <c r="F23" s="137">
        <v>33</v>
      </c>
      <c r="G23" s="139">
        <v>780100</v>
      </c>
      <c r="H23" s="137">
        <v>12</v>
      </c>
      <c r="I23" s="139">
        <v>406830</v>
      </c>
    </row>
    <row r="24" spans="1:9" ht="16.5">
      <c r="A24" s="136">
        <v>10019</v>
      </c>
      <c r="B24" s="137">
        <v>90</v>
      </c>
      <c r="C24" s="139">
        <v>810711</v>
      </c>
      <c r="D24" s="137">
        <v>15</v>
      </c>
      <c r="E24" s="139">
        <v>256176</v>
      </c>
      <c r="F24" s="137">
        <v>39</v>
      </c>
      <c r="G24" s="139">
        <v>958401</v>
      </c>
      <c r="H24" s="137">
        <v>20</v>
      </c>
      <c r="I24" s="139">
        <v>683900</v>
      </c>
    </row>
    <row r="25" spans="1:9" ht="16.5">
      <c r="A25" s="136">
        <v>10022</v>
      </c>
      <c r="B25" s="137">
        <v>89</v>
      </c>
      <c r="C25" s="139">
        <v>863575</v>
      </c>
      <c r="D25" s="137">
        <v>24</v>
      </c>
      <c r="E25" s="139">
        <v>426126</v>
      </c>
      <c r="F25" s="137">
        <v>47</v>
      </c>
      <c r="G25" s="139">
        <v>1133836</v>
      </c>
      <c r="H25" s="137">
        <v>30</v>
      </c>
      <c r="I25" s="139">
        <v>1011347</v>
      </c>
    </row>
    <row r="26" spans="1:9" ht="16.5">
      <c r="A26" s="140">
        <v>10036</v>
      </c>
      <c r="B26" s="141">
        <v>62</v>
      </c>
      <c r="C26" s="142">
        <v>531569</v>
      </c>
      <c r="D26" s="141">
        <v>17</v>
      </c>
      <c r="E26" s="142">
        <v>307147</v>
      </c>
      <c r="F26" s="141">
        <v>27</v>
      </c>
      <c r="G26" s="142">
        <v>661780</v>
      </c>
      <c r="H26" s="141">
        <v>19</v>
      </c>
      <c r="I26" s="142">
        <v>630758</v>
      </c>
    </row>
    <row r="27" spans="1:9" ht="16.5">
      <c r="A27" s="196"/>
      <c r="B27" s="197"/>
      <c r="C27" s="145"/>
      <c r="D27" s="197"/>
      <c r="E27" s="145"/>
      <c r="F27" s="197"/>
      <c r="G27" s="145"/>
      <c r="H27" s="197"/>
      <c r="I27" s="145"/>
    </row>
    <row r="29" spans="1:9" ht="18">
      <c r="A29" s="130"/>
      <c r="B29" s="249" t="s">
        <v>160</v>
      </c>
      <c r="C29" s="250"/>
      <c r="D29" s="250"/>
      <c r="E29" s="250"/>
      <c r="F29" s="250"/>
      <c r="G29" s="251"/>
      <c r="H29" s="147"/>
      <c r="I29" s="148"/>
    </row>
    <row r="30" spans="1:9" ht="15">
      <c r="A30" s="131"/>
      <c r="B30" s="252" t="s">
        <v>110</v>
      </c>
      <c r="C30" s="253"/>
      <c r="D30" s="252" t="s">
        <v>99</v>
      </c>
      <c r="E30" s="253"/>
      <c r="F30" s="252" t="s">
        <v>100</v>
      </c>
      <c r="G30" s="253"/>
      <c r="H30" s="261"/>
      <c r="I30" s="261"/>
    </row>
    <row r="31" spans="1:9" ht="30">
      <c r="A31" s="79" t="s">
        <v>82</v>
      </c>
      <c r="B31" s="132" t="s">
        <v>63</v>
      </c>
      <c r="C31" s="133" t="s">
        <v>140</v>
      </c>
      <c r="D31" s="132" t="s">
        <v>63</v>
      </c>
      <c r="E31" s="133" t="s">
        <v>140</v>
      </c>
      <c r="F31" s="132" t="s">
        <v>63</v>
      </c>
      <c r="G31" s="133" t="s">
        <v>140</v>
      </c>
      <c r="H31" s="150"/>
      <c r="I31" s="150"/>
    </row>
    <row r="32" spans="1:9" ht="15">
      <c r="A32" s="26"/>
      <c r="B32" s="134"/>
      <c r="C32" s="135"/>
      <c r="D32" s="134"/>
      <c r="E32" s="135"/>
      <c r="F32" s="134"/>
      <c r="G32" s="135"/>
      <c r="H32" s="134"/>
      <c r="I32" s="241"/>
    </row>
    <row r="33" spans="1:9" ht="16.5">
      <c r="A33" s="136">
        <v>10001</v>
      </c>
      <c r="B33" s="137">
        <v>35</v>
      </c>
      <c r="C33" s="138">
        <v>1877228</v>
      </c>
      <c r="D33" s="137">
        <v>58</v>
      </c>
      <c r="E33" s="138">
        <v>16358307</v>
      </c>
      <c r="F33" s="137">
        <f aca="true" t="shared" si="0" ref="F33:F45">B14+D14+F14+H14+B33+D33</f>
        <v>224</v>
      </c>
      <c r="G33" s="138">
        <f aca="true" t="shared" si="1" ref="G33:G45">C14+E14+G14+I14+C33+E33</f>
        <v>20664754</v>
      </c>
      <c r="H33" s="137"/>
      <c r="I33" s="144"/>
    </row>
    <row r="34" spans="1:9" ht="16.5">
      <c r="A34" s="136">
        <v>10003</v>
      </c>
      <c r="B34" s="137">
        <v>22</v>
      </c>
      <c r="C34" s="139">
        <v>1207954</v>
      </c>
      <c r="D34" s="137">
        <v>38</v>
      </c>
      <c r="E34" s="139">
        <v>7734453</v>
      </c>
      <c r="F34" s="137">
        <f t="shared" si="0"/>
        <v>186</v>
      </c>
      <c r="G34" s="139">
        <f t="shared" si="1"/>
        <v>11535672</v>
      </c>
      <c r="H34" s="137"/>
      <c r="I34" s="145"/>
    </row>
    <row r="35" spans="1:9" ht="16.5">
      <c r="A35" s="136">
        <v>10010</v>
      </c>
      <c r="B35" s="137">
        <v>30</v>
      </c>
      <c r="C35" s="139">
        <v>1648183</v>
      </c>
      <c r="D35" s="137">
        <v>28</v>
      </c>
      <c r="E35" s="139">
        <v>13353466</v>
      </c>
      <c r="F35" s="137">
        <f t="shared" si="0"/>
        <v>159</v>
      </c>
      <c r="G35" s="139">
        <f t="shared" si="1"/>
        <v>16734549</v>
      </c>
      <c r="H35" s="137"/>
      <c r="I35" s="145"/>
    </row>
    <row r="36" spans="1:9" ht="16.5">
      <c r="A36" s="136">
        <v>10011</v>
      </c>
      <c r="B36" s="137">
        <v>41</v>
      </c>
      <c r="C36" s="139">
        <v>2225044</v>
      </c>
      <c r="D36" s="137">
        <v>44</v>
      </c>
      <c r="E36" s="139">
        <v>9074706</v>
      </c>
      <c r="F36" s="137">
        <f t="shared" si="0"/>
        <v>209</v>
      </c>
      <c r="G36" s="139">
        <f t="shared" si="1"/>
        <v>13592591</v>
      </c>
      <c r="H36" s="137"/>
      <c r="I36" s="145"/>
    </row>
    <row r="37" spans="1:9" ht="16.5">
      <c r="A37" s="136">
        <v>10012</v>
      </c>
      <c r="B37" s="137">
        <v>47</v>
      </c>
      <c r="C37" s="139">
        <v>2707345</v>
      </c>
      <c r="D37" s="137">
        <v>37</v>
      </c>
      <c r="E37" s="139">
        <v>6439525</v>
      </c>
      <c r="F37" s="137">
        <f t="shared" si="0"/>
        <v>225</v>
      </c>
      <c r="G37" s="139">
        <f t="shared" si="1"/>
        <v>11836961</v>
      </c>
      <c r="H37" s="137"/>
      <c r="I37" s="145"/>
    </row>
    <row r="38" spans="1:9" ht="16.5">
      <c r="A38" s="136">
        <v>10013</v>
      </c>
      <c r="B38" s="137">
        <v>24</v>
      </c>
      <c r="C38" s="139">
        <v>1318182</v>
      </c>
      <c r="D38" s="137">
        <v>31</v>
      </c>
      <c r="E38" s="139">
        <v>6009305</v>
      </c>
      <c r="F38" s="137">
        <f t="shared" si="0"/>
        <v>162</v>
      </c>
      <c r="G38" s="139">
        <f t="shared" si="1"/>
        <v>9204584</v>
      </c>
      <c r="H38" s="137"/>
      <c r="I38" s="145"/>
    </row>
    <row r="39" spans="1:9" ht="16.5">
      <c r="A39" s="136">
        <v>10014</v>
      </c>
      <c r="B39" s="137">
        <v>18</v>
      </c>
      <c r="C39" s="139">
        <v>915422</v>
      </c>
      <c r="D39" s="137">
        <v>22</v>
      </c>
      <c r="E39" s="139">
        <v>4981486</v>
      </c>
      <c r="F39" s="137">
        <f t="shared" si="0"/>
        <v>137</v>
      </c>
      <c r="G39" s="139">
        <f t="shared" si="1"/>
        <v>7518118</v>
      </c>
      <c r="H39" s="137"/>
      <c r="I39" s="145"/>
    </row>
    <row r="40" spans="1:9" ht="16.5">
      <c r="A40" s="136">
        <v>10016</v>
      </c>
      <c r="B40" s="137">
        <v>27</v>
      </c>
      <c r="C40" s="139">
        <v>1473083</v>
      </c>
      <c r="D40" s="137">
        <v>18</v>
      </c>
      <c r="E40" s="139">
        <v>2999534</v>
      </c>
      <c r="F40" s="137">
        <f t="shared" si="0"/>
        <v>152</v>
      </c>
      <c r="G40" s="139">
        <f t="shared" si="1"/>
        <v>6342162</v>
      </c>
      <c r="H40" s="137"/>
      <c r="I40" s="145"/>
    </row>
    <row r="41" spans="1:9" ht="16.5">
      <c r="A41" s="136">
        <v>10017</v>
      </c>
      <c r="B41" s="137">
        <v>40</v>
      </c>
      <c r="C41" s="139">
        <v>2252152</v>
      </c>
      <c r="D41" s="137">
        <v>61</v>
      </c>
      <c r="E41" s="139">
        <v>14102900</v>
      </c>
      <c r="F41" s="137">
        <f t="shared" si="0"/>
        <v>246</v>
      </c>
      <c r="G41" s="139">
        <f t="shared" si="1"/>
        <v>19022877</v>
      </c>
      <c r="H41" s="137"/>
      <c r="I41" s="145"/>
    </row>
    <row r="42" spans="1:9" ht="16.5">
      <c r="A42" s="136">
        <v>10018</v>
      </c>
      <c r="B42" s="137">
        <v>40</v>
      </c>
      <c r="C42" s="139">
        <v>2166868</v>
      </c>
      <c r="D42" s="137">
        <v>32</v>
      </c>
      <c r="E42" s="139">
        <v>7673348</v>
      </c>
      <c r="F42" s="137">
        <f t="shared" si="0"/>
        <v>192</v>
      </c>
      <c r="G42" s="139">
        <f t="shared" si="1"/>
        <v>11849389</v>
      </c>
      <c r="H42" s="137"/>
      <c r="I42" s="145"/>
    </row>
    <row r="43" spans="1:9" ht="16.5">
      <c r="A43" s="136">
        <v>10019</v>
      </c>
      <c r="B43" s="137">
        <v>65</v>
      </c>
      <c r="C43" s="139">
        <v>3693692</v>
      </c>
      <c r="D43" s="137">
        <v>66</v>
      </c>
      <c r="E43" s="139">
        <v>27787856</v>
      </c>
      <c r="F43" s="137">
        <f t="shared" si="0"/>
        <v>295</v>
      </c>
      <c r="G43" s="139">
        <f t="shared" si="1"/>
        <v>34190736</v>
      </c>
      <c r="H43" s="137"/>
      <c r="I43" s="145"/>
    </row>
    <row r="44" spans="1:9" ht="16.5">
      <c r="A44" s="136">
        <v>10022</v>
      </c>
      <c r="B44" s="137">
        <v>87</v>
      </c>
      <c r="C44" s="139">
        <v>4755554</v>
      </c>
      <c r="D44" s="137">
        <v>110</v>
      </c>
      <c r="E44" s="139">
        <v>41737260</v>
      </c>
      <c r="F44" s="137">
        <f t="shared" si="0"/>
        <v>387</v>
      </c>
      <c r="G44" s="139">
        <f t="shared" si="1"/>
        <v>49927698</v>
      </c>
      <c r="H44" s="137"/>
      <c r="I44" s="145"/>
    </row>
    <row r="45" spans="1:9" ht="16.5">
      <c r="A45" s="140">
        <v>10036</v>
      </c>
      <c r="B45" s="141">
        <v>35</v>
      </c>
      <c r="C45" s="142">
        <v>1883448</v>
      </c>
      <c r="D45" s="141">
        <v>75</v>
      </c>
      <c r="E45" s="142">
        <v>33937480</v>
      </c>
      <c r="F45" s="141">
        <f t="shared" si="0"/>
        <v>235</v>
      </c>
      <c r="G45" s="142">
        <f t="shared" si="1"/>
        <v>37952182</v>
      </c>
      <c r="H45" s="137"/>
      <c r="I45" s="145"/>
    </row>
  </sheetData>
  <sheetProtection/>
  <mergeCells count="17">
    <mergeCell ref="B29:G29"/>
    <mergeCell ref="B30:C30"/>
    <mergeCell ref="D30:E30"/>
    <mergeCell ref="F30:G30"/>
    <mergeCell ref="H30:I30"/>
    <mergeCell ref="A6:I6"/>
    <mergeCell ref="A8:I8"/>
    <mergeCell ref="A1:I1"/>
    <mergeCell ref="A2:I2"/>
    <mergeCell ref="A4:I4"/>
    <mergeCell ref="A5:I5"/>
    <mergeCell ref="B10:I10"/>
    <mergeCell ref="B11:C11"/>
    <mergeCell ref="D11:E11"/>
    <mergeCell ref="F11:G11"/>
    <mergeCell ref="H11:I11"/>
    <mergeCell ref="A7:I7"/>
  </mergeCells>
  <printOptions/>
  <pageMargins left="0.7" right="0.7" top="0.75" bottom="0.75" header="0.3" footer="0.3"/>
  <pageSetup fitToHeight="1" fitToWidth="1" orientation="portrait" scale="83" r:id="rId1"/>
</worksheet>
</file>

<file path=xl/worksheets/sheet17.xml><?xml version="1.0" encoding="utf-8"?>
<worksheet xmlns="http://schemas.openxmlformats.org/spreadsheetml/2006/main" xmlns:r="http://schemas.openxmlformats.org/officeDocument/2006/relationships">
  <sheetPr>
    <tabColor rgb="FFFFC000"/>
  </sheetPr>
  <dimension ref="A1:I96"/>
  <sheetViews>
    <sheetView showGridLines="0" zoomScalePageLayoutView="0" workbookViewId="0" topLeftCell="A1">
      <selection activeCell="A1" sqref="A1:I1"/>
    </sheetView>
  </sheetViews>
  <sheetFormatPr defaultColWidth="9.140625" defaultRowHeight="15"/>
  <cols>
    <col min="1" max="1" width="11.421875" style="1" customWidth="1"/>
    <col min="2" max="2" width="11.7109375" style="2" customWidth="1"/>
    <col min="3" max="3" width="12.28125" style="2" customWidth="1"/>
    <col min="4" max="4" width="13.7109375" style="1" customWidth="1"/>
    <col min="5" max="5" width="4.7109375" style="1" customWidth="1"/>
    <col min="6" max="6" width="11.421875" style="1" customWidth="1"/>
    <col min="7" max="7" width="11.7109375" style="1" customWidth="1"/>
    <col min="8" max="8" width="12.28125" style="1" customWidth="1"/>
    <col min="9" max="9" width="13.7109375" style="1" customWidth="1"/>
    <col min="10" max="16384" width="9.140625" style="1" customWidth="1"/>
  </cols>
  <sheetData>
    <row r="1" spans="1:9" ht="18">
      <c r="A1" s="242" t="s">
        <v>8</v>
      </c>
      <c r="B1" s="242"/>
      <c r="C1" s="242"/>
      <c r="D1" s="242"/>
      <c r="E1" s="242"/>
      <c r="F1" s="242"/>
      <c r="G1" s="242"/>
      <c r="H1" s="242"/>
      <c r="I1" s="242"/>
    </row>
    <row r="2" spans="1:9" ht="18">
      <c r="A2" s="242" t="s">
        <v>70</v>
      </c>
      <c r="B2" s="242"/>
      <c r="C2" s="242"/>
      <c r="D2" s="242"/>
      <c r="E2" s="242"/>
      <c r="F2" s="242"/>
      <c r="G2" s="242"/>
      <c r="H2" s="242"/>
      <c r="I2" s="242"/>
    </row>
    <row r="3" spans="1:6" ht="18">
      <c r="A3" s="238"/>
      <c r="B3" s="238"/>
      <c r="C3" s="238"/>
      <c r="D3" s="238"/>
      <c r="E3" s="238"/>
      <c r="F3" s="238"/>
    </row>
    <row r="4" spans="1:9" ht="18">
      <c r="A4" s="242" t="s">
        <v>135</v>
      </c>
      <c r="B4" s="242"/>
      <c r="C4" s="242"/>
      <c r="D4" s="242"/>
      <c r="E4" s="242"/>
      <c r="F4" s="242"/>
      <c r="G4" s="242"/>
      <c r="H4" s="242"/>
      <c r="I4" s="242"/>
    </row>
    <row r="5" spans="1:9" ht="18">
      <c r="A5" s="242" t="s">
        <v>105</v>
      </c>
      <c r="B5" s="242"/>
      <c r="C5" s="242"/>
      <c r="D5" s="242"/>
      <c r="E5" s="242"/>
      <c r="F5" s="242"/>
      <c r="G5" s="242"/>
      <c r="H5" s="242"/>
      <c r="I5" s="242"/>
    </row>
    <row r="6" spans="1:9" ht="18">
      <c r="A6" s="242" t="s">
        <v>145</v>
      </c>
      <c r="B6" s="242"/>
      <c r="C6" s="242"/>
      <c r="D6" s="242"/>
      <c r="E6" s="242"/>
      <c r="F6" s="242"/>
      <c r="G6" s="242"/>
      <c r="H6" s="242"/>
      <c r="I6" s="242"/>
    </row>
    <row r="7" spans="1:9" ht="18">
      <c r="A7" s="242" t="s">
        <v>146</v>
      </c>
      <c r="B7" s="242"/>
      <c r="C7" s="242"/>
      <c r="D7" s="242"/>
      <c r="E7" s="242"/>
      <c r="F7" s="242"/>
      <c r="G7" s="242"/>
      <c r="H7" s="242"/>
      <c r="I7" s="242"/>
    </row>
    <row r="8" spans="1:5" ht="15.75">
      <c r="A8" s="239"/>
      <c r="B8" s="239"/>
      <c r="C8" s="239"/>
      <c r="D8" s="239"/>
      <c r="E8" s="189"/>
    </row>
    <row r="9" spans="1:9" ht="45" customHeight="1">
      <c r="A9" s="121" t="s">
        <v>82</v>
      </c>
      <c r="B9" s="24" t="s">
        <v>63</v>
      </c>
      <c r="C9" s="122" t="s">
        <v>137</v>
      </c>
      <c r="D9" s="112" t="s">
        <v>155</v>
      </c>
      <c r="E9" s="199"/>
      <c r="F9" s="121" t="s">
        <v>82</v>
      </c>
      <c r="G9" s="24" t="s">
        <v>63</v>
      </c>
      <c r="H9" s="122" t="s">
        <v>137</v>
      </c>
      <c r="I9" s="112" t="s">
        <v>155</v>
      </c>
    </row>
    <row r="10" spans="1:9" ht="14.25" customHeight="1">
      <c r="A10" s="15"/>
      <c r="B10" s="27"/>
      <c r="C10" s="117"/>
      <c r="D10" s="113"/>
      <c r="E10" s="199"/>
      <c r="F10" s="15"/>
      <c r="G10" s="27"/>
      <c r="H10" s="117"/>
      <c r="I10" s="113"/>
    </row>
    <row r="11" spans="1:9" ht="14.25" customHeight="1">
      <c r="A11" s="15" t="s">
        <v>147</v>
      </c>
      <c r="B11" s="27"/>
      <c r="C11" s="123"/>
      <c r="D11" s="113"/>
      <c r="E11" s="199"/>
      <c r="F11" s="26" t="s">
        <v>170</v>
      </c>
      <c r="G11" s="96"/>
      <c r="H11" s="119"/>
      <c r="I11" s="115"/>
    </row>
    <row r="12" spans="1:9" s="109" customFormat="1" ht="12.75" customHeight="1">
      <c r="A12" s="95">
        <v>10001</v>
      </c>
      <c r="B12" s="96">
        <v>40</v>
      </c>
      <c r="C12" s="118">
        <v>2086396</v>
      </c>
      <c r="D12" s="114">
        <v>32856</v>
      </c>
      <c r="E12" s="107"/>
      <c r="F12" s="95">
        <v>10019</v>
      </c>
      <c r="G12" s="96">
        <v>39</v>
      </c>
      <c r="H12" s="118">
        <v>2929925</v>
      </c>
      <c r="I12" s="114">
        <v>33486</v>
      </c>
    </row>
    <row r="13" spans="1:9" s="108" customFormat="1" ht="12.75" customHeight="1">
      <c r="A13" s="95">
        <v>10002</v>
      </c>
      <c r="B13" s="96">
        <v>15</v>
      </c>
      <c r="C13" s="119">
        <v>354240</v>
      </c>
      <c r="D13" s="115">
        <v>19579</v>
      </c>
      <c r="E13" s="107"/>
      <c r="F13" s="95">
        <v>10022</v>
      </c>
      <c r="G13" s="96">
        <v>52</v>
      </c>
      <c r="H13" s="119">
        <v>1933672</v>
      </c>
      <c r="I13" s="115">
        <v>25557</v>
      </c>
    </row>
    <row r="14" spans="1:9" s="108" customFormat="1" ht="12.75" customHeight="1">
      <c r="A14" s="95">
        <v>10003</v>
      </c>
      <c r="B14" s="96">
        <v>47</v>
      </c>
      <c r="C14" s="119">
        <v>2227093</v>
      </c>
      <c r="D14" s="115">
        <v>32959</v>
      </c>
      <c r="E14" s="107"/>
      <c r="F14" s="95">
        <v>10036</v>
      </c>
      <c r="G14" s="96">
        <v>16</v>
      </c>
      <c r="H14" s="119">
        <v>1208958</v>
      </c>
      <c r="I14" s="115">
        <v>52266</v>
      </c>
    </row>
    <row r="15" spans="1:9" s="108" customFormat="1" ht="12.75" customHeight="1">
      <c r="A15" s="95">
        <v>10004</v>
      </c>
      <c r="B15" s="96">
        <v>32</v>
      </c>
      <c r="C15" s="119">
        <v>3821579</v>
      </c>
      <c r="D15" s="115">
        <v>26652</v>
      </c>
      <c r="E15" s="107"/>
      <c r="F15" s="95"/>
      <c r="G15" s="96"/>
      <c r="H15" s="119"/>
      <c r="I15" s="115"/>
    </row>
    <row r="16" spans="1:9" s="110" customFormat="1" ht="12.75" customHeight="1">
      <c r="A16" s="95">
        <v>10005</v>
      </c>
      <c r="B16" s="96">
        <v>64</v>
      </c>
      <c r="C16" s="119">
        <v>9006471</v>
      </c>
      <c r="D16" s="115">
        <v>35790</v>
      </c>
      <c r="E16" s="107"/>
      <c r="F16" s="15" t="s">
        <v>76</v>
      </c>
      <c r="G16" s="27"/>
      <c r="H16" s="123"/>
      <c r="I16" s="113"/>
    </row>
    <row r="17" spans="1:9" s="108" customFormat="1" ht="12.75" customHeight="1">
      <c r="A17" s="95">
        <v>10006</v>
      </c>
      <c r="B17" s="96">
        <v>17</v>
      </c>
      <c r="C17" s="119">
        <v>1008964</v>
      </c>
      <c r="D17" s="115">
        <v>32661</v>
      </c>
      <c r="E17" s="107"/>
      <c r="F17" s="95">
        <v>10001</v>
      </c>
      <c r="G17" s="96">
        <v>241</v>
      </c>
      <c r="H17" s="119">
        <v>10496404</v>
      </c>
      <c r="I17" s="115">
        <v>19912</v>
      </c>
    </row>
    <row r="18" spans="1:9" s="108" customFormat="1" ht="12.75" customHeight="1">
      <c r="A18" s="95">
        <v>10007</v>
      </c>
      <c r="B18" s="96">
        <v>22</v>
      </c>
      <c r="C18" s="119">
        <v>1184052</v>
      </c>
      <c r="D18" s="115">
        <v>35213</v>
      </c>
      <c r="E18" s="107"/>
      <c r="F18" s="95">
        <v>10002</v>
      </c>
      <c r="G18" s="96">
        <v>29</v>
      </c>
      <c r="H18" s="119">
        <v>605773</v>
      </c>
      <c r="I18" s="115">
        <v>17206</v>
      </c>
    </row>
    <row r="19" spans="1:9" s="108" customFormat="1" ht="12.75" customHeight="1">
      <c r="A19" s="95">
        <v>10010</v>
      </c>
      <c r="B19" s="96">
        <v>40</v>
      </c>
      <c r="C19" s="119">
        <v>7217642</v>
      </c>
      <c r="D19" s="115">
        <v>28031</v>
      </c>
      <c r="E19" s="107"/>
      <c r="F19" s="95">
        <v>10003</v>
      </c>
      <c r="G19" s="96">
        <v>158</v>
      </c>
      <c r="H19" s="119">
        <v>5915649</v>
      </c>
      <c r="I19" s="115">
        <v>19481</v>
      </c>
    </row>
    <row r="20" spans="1:9" s="108" customFormat="1" ht="12.75" customHeight="1">
      <c r="A20" s="95">
        <v>10011</v>
      </c>
      <c r="B20" s="96">
        <v>31</v>
      </c>
      <c r="C20" s="119">
        <v>1606059</v>
      </c>
      <c r="D20" s="115">
        <v>29926</v>
      </c>
      <c r="E20" s="107"/>
      <c r="F20" s="95">
        <v>10004</v>
      </c>
      <c r="G20" s="96">
        <v>107</v>
      </c>
      <c r="H20" s="119">
        <v>5198968</v>
      </c>
      <c r="I20" s="115">
        <v>22766</v>
      </c>
    </row>
    <row r="21" spans="1:9" s="108" customFormat="1" ht="12.75" customHeight="1">
      <c r="A21" s="95">
        <v>10012</v>
      </c>
      <c r="B21" s="96">
        <v>16</v>
      </c>
      <c r="C21" s="119">
        <v>735589</v>
      </c>
      <c r="D21" s="115">
        <v>32430</v>
      </c>
      <c r="E21" s="107"/>
      <c r="F21" s="95">
        <v>10005</v>
      </c>
      <c r="G21" s="96">
        <v>85</v>
      </c>
      <c r="H21" s="120">
        <v>3711607</v>
      </c>
      <c r="I21" s="116">
        <v>21261</v>
      </c>
    </row>
    <row r="22" spans="1:9" s="108" customFormat="1" ht="12.75" customHeight="1">
      <c r="A22" s="95">
        <v>10013</v>
      </c>
      <c r="B22" s="96">
        <v>43</v>
      </c>
      <c r="C22" s="119">
        <v>3319822</v>
      </c>
      <c r="D22" s="115">
        <v>42480</v>
      </c>
      <c r="E22" s="107"/>
      <c r="F22" s="95">
        <v>10006</v>
      </c>
      <c r="G22" s="96">
        <v>38</v>
      </c>
      <c r="H22" s="119">
        <v>2294804</v>
      </c>
      <c r="I22" s="115">
        <v>19797</v>
      </c>
    </row>
    <row r="23" spans="1:9" s="108" customFormat="1" ht="12.75" customHeight="1">
      <c r="A23" s="95">
        <v>10014</v>
      </c>
      <c r="B23" s="96">
        <v>15</v>
      </c>
      <c r="C23" s="119">
        <v>488447</v>
      </c>
      <c r="D23" s="115">
        <v>31710</v>
      </c>
      <c r="E23" s="107"/>
      <c r="F23" s="95">
        <v>10007</v>
      </c>
      <c r="G23" s="96">
        <v>44</v>
      </c>
      <c r="H23" s="119">
        <v>1991935</v>
      </c>
      <c r="I23" s="115">
        <v>19781</v>
      </c>
    </row>
    <row r="24" spans="1:9" s="108" customFormat="1" ht="12.75" customHeight="1">
      <c r="A24" s="95">
        <v>10016</v>
      </c>
      <c r="B24" s="96">
        <v>71</v>
      </c>
      <c r="C24" s="120">
        <v>2760585</v>
      </c>
      <c r="D24" s="116">
        <v>32420</v>
      </c>
      <c r="E24" s="107"/>
      <c r="F24" s="95">
        <v>10010</v>
      </c>
      <c r="G24" s="96">
        <v>191</v>
      </c>
      <c r="H24" s="119">
        <v>7453202</v>
      </c>
      <c r="I24" s="115">
        <v>19425</v>
      </c>
    </row>
    <row r="25" spans="1:9" s="108" customFormat="1" ht="12.75" customHeight="1">
      <c r="A25" s="95">
        <v>10017</v>
      </c>
      <c r="B25" s="96">
        <v>267</v>
      </c>
      <c r="C25" s="119">
        <v>16986105</v>
      </c>
      <c r="D25" s="115">
        <v>30369</v>
      </c>
      <c r="E25" s="107"/>
      <c r="F25" s="95">
        <v>10011</v>
      </c>
      <c r="G25" s="96">
        <v>171</v>
      </c>
      <c r="H25" s="119">
        <v>6797426</v>
      </c>
      <c r="I25" s="115">
        <v>19006</v>
      </c>
    </row>
    <row r="26" spans="1:9" s="108" customFormat="1" ht="12.75" customHeight="1">
      <c r="A26" s="95">
        <v>10018</v>
      </c>
      <c r="B26" s="96">
        <v>69</v>
      </c>
      <c r="C26" s="119">
        <v>6064275</v>
      </c>
      <c r="D26" s="115">
        <v>44742</v>
      </c>
      <c r="E26" s="107"/>
      <c r="F26" s="95">
        <v>10012</v>
      </c>
      <c r="G26" s="96">
        <v>130</v>
      </c>
      <c r="H26" s="119">
        <v>3534642</v>
      </c>
      <c r="I26" s="115">
        <v>15356</v>
      </c>
    </row>
    <row r="27" spans="1:9" s="108" customFormat="1" ht="12.75" customHeight="1">
      <c r="A27" s="95">
        <v>10019</v>
      </c>
      <c r="B27" s="96">
        <v>253</v>
      </c>
      <c r="C27" s="119">
        <v>27857831</v>
      </c>
      <c r="D27" s="115">
        <v>42637</v>
      </c>
      <c r="E27" s="107"/>
      <c r="F27" s="95">
        <v>10013</v>
      </c>
      <c r="G27" s="96">
        <v>141</v>
      </c>
      <c r="H27" s="119">
        <v>6406710</v>
      </c>
      <c r="I27" s="115">
        <v>20069</v>
      </c>
    </row>
    <row r="28" spans="1:9" s="108" customFormat="1" ht="12.75" customHeight="1">
      <c r="A28" s="95">
        <v>10020</v>
      </c>
      <c r="B28" s="96">
        <v>50</v>
      </c>
      <c r="C28" s="119">
        <v>8535097</v>
      </c>
      <c r="D28" s="115">
        <v>60740</v>
      </c>
      <c r="E28" s="107"/>
      <c r="F28" s="95">
        <v>10014</v>
      </c>
      <c r="G28" s="96">
        <v>122</v>
      </c>
      <c r="H28" s="119">
        <v>4582128</v>
      </c>
      <c r="I28" s="115">
        <v>19534</v>
      </c>
    </row>
    <row r="29" spans="1:9" s="108" customFormat="1" ht="12.75" customHeight="1">
      <c r="A29" s="95">
        <v>10022</v>
      </c>
      <c r="B29" s="96">
        <v>476</v>
      </c>
      <c r="C29" s="119">
        <v>28442851</v>
      </c>
      <c r="D29" s="115">
        <v>33069</v>
      </c>
      <c r="E29" s="107"/>
      <c r="F29" s="95">
        <v>10016</v>
      </c>
      <c r="G29" s="96">
        <v>271</v>
      </c>
      <c r="H29" s="119">
        <v>10230380</v>
      </c>
      <c r="I29" s="115">
        <v>20379</v>
      </c>
    </row>
    <row r="30" spans="1:9" s="108" customFormat="1" ht="12.75" customHeight="1">
      <c r="A30" s="95">
        <v>10023</v>
      </c>
      <c r="B30" s="96">
        <v>18</v>
      </c>
      <c r="C30" s="119">
        <v>823106</v>
      </c>
      <c r="D30" s="115">
        <v>48384</v>
      </c>
      <c r="E30" s="107"/>
      <c r="F30" s="95">
        <v>10017</v>
      </c>
      <c r="G30" s="96">
        <v>371</v>
      </c>
      <c r="H30" s="119">
        <v>21206279</v>
      </c>
      <c r="I30" s="115">
        <v>23531</v>
      </c>
    </row>
    <row r="31" spans="1:9" s="108" customFormat="1" ht="12.75" customHeight="1">
      <c r="A31" s="95">
        <v>10036</v>
      </c>
      <c r="B31" s="96">
        <v>136</v>
      </c>
      <c r="C31" s="119">
        <v>19191015</v>
      </c>
      <c r="D31" s="115">
        <v>43563</v>
      </c>
      <c r="E31" s="107"/>
      <c r="F31" s="95">
        <v>10018</v>
      </c>
      <c r="G31" s="96">
        <v>268</v>
      </c>
      <c r="H31" s="119">
        <v>10812701</v>
      </c>
      <c r="I31" s="115">
        <v>21093</v>
      </c>
    </row>
    <row r="32" spans="1:9" s="108" customFormat="1" ht="12.75" customHeight="1">
      <c r="A32" s="95">
        <v>10038</v>
      </c>
      <c r="B32" s="96">
        <v>27</v>
      </c>
      <c r="C32" s="119">
        <v>2933789</v>
      </c>
      <c r="D32" s="115">
        <v>48557</v>
      </c>
      <c r="E32" s="107"/>
      <c r="F32" s="95">
        <v>10019</v>
      </c>
      <c r="G32" s="96">
        <v>358</v>
      </c>
      <c r="H32" s="119">
        <v>27969720</v>
      </c>
      <c r="I32" s="115">
        <v>24865</v>
      </c>
    </row>
    <row r="33" spans="1:9" s="108" customFormat="1" ht="12.75" customHeight="1">
      <c r="A33" s="95">
        <v>10065</v>
      </c>
      <c r="B33" s="96">
        <v>31</v>
      </c>
      <c r="C33" s="119">
        <v>1574737</v>
      </c>
      <c r="D33" s="115">
        <v>38332</v>
      </c>
      <c r="E33" s="107"/>
      <c r="F33" s="95">
        <v>10020</v>
      </c>
      <c r="G33" s="96">
        <v>54</v>
      </c>
      <c r="H33" s="119">
        <v>6900032</v>
      </c>
      <c r="I33" s="115">
        <v>46240</v>
      </c>
    </row>
    <row r="34" spans="1:9" s="108" customFormat="1" ht="12.75" customHeight="1">
      <c r="A34" s="95">
        <v>10104</v>
      </c>
      <c r="B34" s="96">
        <v>12</v>
      </c>
      <c r="C34" s="119">
        <v>3039950</v>
      </c>
      <c r="D34" s="115">
        <v>85295</v>
      </c>
      <c r="E34" s="107"/>
      <c r="F34" s="95">
        <v>10021</v>
      </c>
      <c r="G34" s="96">
        <v>64</v>
      </c>
      <c r="H34" s="119">
        <v>1487236</v>
      </c>
      <c r="I34" s="115">
        <v>15928</v>
      </c>
    </row>
    <row r="35" spans="1:9" s="108" customFormat="1" ht="12.75" customHeight="1">
      <c r="A35" s="95">
        <v>10105</v>
      </c>
      <c r="B35" s="96">
        <v>18</v>
      </c>
      <c r="C35" s="119">
        <v>4594405</v>
      </c>
      <c r="D35" s="115">
        <v>67680</v>
      </c>
      <c r="E35" s="107"/>
      <c r="F35" s="95">
        <v>10022</v>
      </c>
      <c r="G35" s="96">
        <v>399</v>
      </c>
      <c r="H35" s="119">
        <v>30442861</v>
      </c>
      <c r="I35" s="115">
        <v>22942</v>
      </c>
    </row>
    <row r="36" spans="1:9" s="108" customFormat="1" ht="12.75" customHeight="1">
      <c r="A36" s="95">
        <v>10106</v>
      </c>
      <c r="B36" s="96">
        <v>15</v>
      </c>
      <c r="C36" s="119">
        <v>831459</v>
      </c>
      <c r="D36" s="115">
        <v>38828</v>
      </c>
      <c r="E36" s="107"/>
      <c r="F36" s="95">
        <v>10023</v>
      </c>
      <c r="G36" s="96">
        <v>61</v>
      </c>
      <c r="H36" s="119">
        <v>1891660</v>
      </c>
      <c r="I36" s="115">
        <v>19907</v>
      </c>
    </row>
    <row r="37" spans="1:9" s="108" customFormat="1" ht="12.75" customHeight="1">
      <c r="A37" s="95">
        <v>10111</v>
      </c>
      <c r="B37" s="96">
        <v>13</v>
      </c>
      <c r="C37" s="119">
        <v>1635604</v>
      </c>
      <c r="D37" s="115">
        <v>53501</v>
      </c>
      <c r="E37" s="107"/>
      <c r="F37" s="95">
        <v>10024</v>
      </c>
      <c r="G37" s="96">
        <v>45</v>
      </c>
      <c r="H37" s="119">
        <v>1450604</v>
      </c>
      <c r="I37" s="115">
        <v>16493</v>
      </c>
    </row>
    <row r="38" spans="1:9" s="108" customFormat="1" ht="12.75" customHeight="1">
      <c r="A38" s="95">
        <v>10151</v>
      </c>
      <c r="B38" s="96">
        <v>11</v>
      </c>
      <c r="C38" s="119">
        <v>662643</v>
      </c>
      <c r="D38" s="115">
        <v>36407</v>
      </c>
      <c r="E38" s="107"/>
      <c r="F38" s="95">
        <v>10025</v>
      </c>
      <c r="G38" s="96">
        <v>18</v>
      </c>
      <c r="H38" s="119">
        <v>449311</v>
      </c>
      <c r="I38" s="115">
        <v>17110</v>
      </c>
    </row>
    <row r="39" spans="1:9" s="108" customFormat="1" ht="12.75" customHeight="1">
      <c r="A39" s="95">
        <v>10152</v>
      </c>
      <c r="B39" s="96">
        <v>19</v>
      </c>
      <c r="C39" s="119">
        <v>2562168</v>
      </c>
      <c r="D39" s="115">
        <v>74412</v>
      </c>
      <c r="E39" s="107"/>
      <c r="F39" s="95">
        <v>10028</v>
      </c>
      <c r="G39" s="96">
        <v>59</v>
      </c>
      <c r="H39" s="119">
        <v>1237754</v>
      </c>
      <c r="I39" s="115">
        <v>13919</v>
      </c>
    </row>
    <row r="40" spans="1:9" s="108" customFormat="1" ht="12.75" customHeight="1">
      <c r="A40" s="95">
        <v>10153</v>
      </c>
      <c r="B40" s="96">
        <v>26</v>
      </c>
      <c r="C40" s="119">
        <v>3723081</v>
      </c>
      <c r="D40" s="115">
        <v>65023</v>
      </c>
      <c r="E40" s="107"/>
      <c r="F40" s="95">
        <v>10036</v>
      </c>
      <c r="G40" s="96">
        <v>318</v>
      </c>
      <c r="H40" s="119">
        <v>29178364</v>
      </c>
      <c r="I40" s="115">
        <v>27203</v>
      </c>
    </row>
    <row r="41" spans="1:9" s="108" customFormat="1" ht="12.75" customHeight="1">
      <c r="A41" s="95">
        <v>10166</v>
      </c>
      <c r="B41" s="96">
        <v>13</v>
      </c>
      <c r="C41" s="119">
        <v>3032070</v>
      </c>
      <c r="D41" s="115">
        <v>48238</v>
      </c>
      <c r="E41" s="107"/>
      <c r="F41" s="95">
        <v>10038</v>
      </c>
      <c r="G41" s="96">
        <v>54</v>
      </c>
      <c r="H41" s="119">
        <v>2190497</v>
      </c>
      <c r="I41" s="115">
        <v>19016</v>
      </c>
    </row>
    <row r="42" spans="1:9" s="108" customFormat="1" ht="12.75" customHeight="1">
      <c r="A42" s="95">
        <v>10167</v>
      </c>
      <c r="B42" s="96">
        <v>21</v>
      </c>
      <c r="C42" s="119">
        <v>5022902</v>
      </c>
      <c r="D42" s="115">
        <v>133230</v>
      </c>
      <c r="E42" s="107"/>
      <c r="F42" s="95">
        <v>10065</v>
      </c>
      <c r="G42" s="96">
        <v>56</v>
      </c>
      <c r="H42" s="119">
        <v>2046894</v>
      </c>
      <c r="I42" s="115">
        <v>17874</v>
      </c>
    </row>
    <row r="43" spans="1:9" s="108" customFormat="1" ht="12.75" customHeight="1">
      <c r="A43" s="95">
        <v>10171</v>
      </c>
      <c r="B43" s="96">
        <v>16</v>
      </c>
      <c r="C43" s="119">
        <v>2204434</v>
      </c>
      <c r="D43" s="115">
        <v>54389</v>
      </c>
      <c r="E43" s="107"/>
      <c r="F43" s="95">
        <v>10075</v>
      </c>
      <c r="G43" s="96">
        <v>22</v>
      </c>
      <c r="H43" s="119">
        <v>999715</v>
      </c>
      <c r="I43" s="115">
        <v>18168</v>
      </c>
    </row>
    <row r="44" spans="1:9" s="108" customFormat="1" ht="12.75" customHeight="1">
      <c r="A44" s="95">
        <v>10172</v>
      </c>
      <c r="B44" s="96">
        <v>17</v>
      </c>
      <c r="C44" s="119">
        <v>4103915</v>
      </c>
      <c r="D44" s="115">
        <v>79164</v>
      </c>
      <c r="E44" s="107"/>
      <c r="F44" s="95">
        <v>10110</v>
      </c>
      <c r="G44" s="96">
        <v>11</v>
      </c>
      <c r="H44" s="119">
        <v>286709</v>
      </c>
      <c r="I44" s="115">
        <v>21519</v>
      </c>
    </row>
    <row r="45" spans="1:9" s="108" customFormat="1" ht="12.75" customHeight="1">
      <c r="A45" s="95">
        <v>10178</v>
      </c>
      <c r="B45" s="96">
        <v>10</v>
      </c>
      <c r="C45" s="119">
        <v>545488</v>
      </c>
      <c r="D45" s="115">
        <v>29633</v>
      </c>
      <c r="E45" s="107"/>
      <c r="F45" s="95">
        <v>10112</v>
      </c>
      <c r="G45" s="96">
        <v>10</v>
      </c>
      <c r="H45" s="119">
        <v>3168146</v>
      </c>
      <c r="I45" s="115">
        <v>190610</v>
      </c>
    </row>
    <row r="46" spans="1:9" s="108" customFormat="1" ht="12.75" customHeight="1">
      <c r="A46" s="95"/>
      <c r="B46" s="96"/>
      <c r="C46" s="119"/>
      <c r="D46" s="115"/>
      <c r="E46" s="107"/>
      <c r="F46" s="95">
        <v>10118</v>
      </c>
      <c r="G46" s="96">
        <v>21</v>
      </c>
      <c r="H46" s="119">
        <v>1907705</v>
      </c>
      <c r="I46" s="115">
        <v>31409</v>
      </c>
    </row>
    <row r="47" spans="1:9" s="108" customFormat="1" ht="12.75" customHeight="1">
      <c r="A47" s="26" t="s">
        <v>75</v>
      </c>
      <c r="B47" s="96"/>
      <c r="C47" s="119"/>
      <c r="D47" s="115"/>
      <c r="E47" s="107"/>
      <c r="F47" s="95">
        <v>10119</v>
      </c>
      <c r="G47" s="96">
        <v>35</v>
      </c>
      <c r="H47" s="119">
        <v>2977353</v>
      </c>
      <c r="I47" s="115">
        <v>32162</v>
      </c>
    </row>
    <row r="48" spans="1:9" s="108" customFormat="1" ht="12.75" customHeight="1">
      <c r="A48" s="95">
        <v>10001</v>
      </c>
      <c r="B48" s="96">
        <v>20</v>
      </c>
      <c r="C48" s="119">
        <v>934744</v>
      </c>
      <c r="D48" s="115">
        <v>20475</v>
      </c>
      <c r="E48" s="107"/>
      <c r="F48" s="95">
        <v>10121</v>
      </c>
      <c r="G48" s="96">
        <v>13</v>
      </c>
      <c r="H48" s="119">
        <v>2734596</v>
      </c>
      <c r="I48" s="115">
        <v>115762</v>
      </c>
    </row>
    <row r="49" spans="1:9" s="108" customFormat="1" ht="12.75" customHeight="1">
      <c r="A49" s="95">
        <v>10016</v>
      </c>
      <c r="B49" s="96">
        <v>19</v>
      </c>
      <c r="C49" s="119">
        <v>960889</v>
      </c>
      <c r="D49" s="115">
        <v>23876</v>
      </c>
      <c r="E49" s="107"/>
      <c r="F49" s="95">
        <v>10128</v>
      </c>
      <c r="G49" s="96">
        <v>30</v>
      </c>
      <c r="H49" s="119">
        <v>789069</v>
      </c>
      <c r="I49" s="115">
        <v>20774</v>
      </c>
    </row>
    <row r="50" spans="1:9" s="108" customFormat="1" ht="12.75" customHeight="1">
      <c r="A50" s="95">
        <v>10017</v>
      </c>
      <c r="B50" s="96">
        <v>32</v>
      </c>
      <c r="C50" s="119">
        <v>1693104</v>
      </c>
      <c r="D50" s="115">
        <v>35766</v>
      </c>
      <c r="E50" s="107"/>
      <c r="F50" s="95">
        <v>10165</v>
      </c>
      <c r="G50" s="96">
        <v>15</v>
      </c>
      <c r="H50" s="119">
        <v>356519</v>
      </c>
      <c r="I50" s="115">
        <v>15578</v>
      </c>
    </row>
    <row r="51" spans="1:9" s="108" customFormat="1" ht="12.75" customHeight="1">
      <c r="A51" s="124">
        <v>10018</v>
      </c>
      <c r="B51" s="125">
        <v>13</v>
      </c>
      <c r="C51" s="126">
        <v>486178</v>
      </c>
      <c r="D51" s="127">
        <v>23252</v>
      </c>
      <c r="E51" s="107"/>
      <c r="F51" s="124">
        <v>10166</v>
      </c>
      <c r="G51" s="125">
        <v>12</v>
      </c>
      <c r="H51" s="126">
        <v>3584560</v>
      </c>
      <c r="I51" s="127">
        <v>128926</v>
      </c>
    </row>
    <row r="52" spans="1:9" s="108" customFormat="1" ht="12.75" customHeight="1">
      <c r="A52" s="263" t="s">
        <v>173</v>
      </c>
      <c r="B52" s="263"/>
      <c r="C52" s="263"/>
      <c r="D52" s="263"/>
      <c r="E52" s="263"/>
      <c r="F52" s="263"/>
      <c r="G52" s="263"/>
      <c r="H52" s="263"/>
      <c r="I52" s="263"/>
    </row>
    <row r="53" s="108" customFormat="1" ht="12.75" customHeight="1">
      <c r="E53" s="107"/>
    </row>
    <row r="54" s="108" customFormat="1" ht="12.75" customHeight="1">
      <c r="E54" s="107"/>
    </row>
    <row r="55" spans="1:9" s="108" customFormat="1" ht="45" customHeight="1">
      <c r="A55" s="121" t="s">
        <v>82</v>
      </c>
      <c r="B55" s="24" t="s">
        <v>63</v>
      </c>
      <c r="C55" s="122" t="s">
        <v>137</v>
      </c>
      <c r="D55" s="112" t="s">
        <v>155</v>
      </c>
      <c r="E55" s="199"/>
      <c r="F55" s="121" t="s">
        <v>82</v>
      </c>
      <c r="G55" s="24" t="s">
        <v>63</v>
      </c>
      <c r="H55" s="122" t="s">
        <v>137</v>
      </c>
      <c r="I55" s="112" t="s">
        <v>155</v>
      </c>
    </row>
    <row r="56" spans="1:9" s="108" customFormat="1" ht="12.75" customHeight="1">
      <c r="A56" s="95"/>
      <c r="B56" s="96"/>
      <c r="C56" s="118"/>
      <c r="D56" s="114"/>
      <c r="E56" s="107"/>
      <c r="F56" s="95"/>
      <c r="G56" s="96"/>
      <c r="H56" s="118"/>
      <c r="I56" s="114"/>
    </row>
    <row r="57" spans="1:9" s="108" customFormat="1" ht="12.75" customHeight="1">
      <c r="A57" s="15" t="s">
        <v>171</v>
      </c>
      <c r="B57" s="27"/>
      <c r="C57" s="123"/>
      <c r="D57" s="113"/>
      <c r="E57" s="107"/>
      <c r="F57" s="15" t="s">
        <v>107</v>
      </c>
      <c r="G57" s="27"/>
      <c r="H57" s="123"/>
      <c r="I57" s="113"/>
    </row>
    <row r="58" spans="1:9" s="108" customFormat="1" ht="12.75" customHeight="1">
      <c r="A58" s="95">
        <v>10169</v>
      </c>
      <c r="B58" s="96">
        <v>18</v>
      </c>
      <c r="C58" s="118">
        <v>801575</v>
      </c>
      <c r="D58" s="114">
        <v>30117</v>
      </c>
      <c r="E58" s="107"/>
      <c r="F58" s="95">
        <v>10017</v>
      </c>
      <c r="G58" s="96">
        <v>139</v>
      </c>
      <c r="H58" s="118">
        <v>8411073</v>
      </c>
      <c r="I58" s="114">
        <v>25176</v>
      </c>
    </row>
    <row r="59" spans="1:9" s="108" customFormat="1" ht="12.75" customHeight="1">
      <c r="A59" s="95">
        <v>10170</v>
      </c>
      <c r="B59" s="96">
        <v>11</v>
      </c>
      <c r="C59" s="119">
        <v>314312</v>
      </c>
      <c r="D59" s="115">
        <v>15750</v>
      </c>
      <c r="E59" s="107"/>
      <c r="F59" s="95">
        <v>10018</v>
      </c>
      <c r="G59" s="96">
        <v>234</v>
      </c>
      <c r="H59" s="119">
        <v>7965137</v>
      </c>
      <c r="I59" s="115">
        <v>20746</v>
      </c>
    </row>
    <row r="60" spans="1:9" s="108" customFormat="1" ht="12.75" customHeight="1">
      <c r="A60" s="95">
        <v>10174</v>
      </c>
      <c r="B60" s="96">
        <v>11</v>
      </c>
      <c r="C60" s="119">
        <v>917056</v>
      </c>
      <c r="D60" s="115">
        <v>28348</v>
      </c>
      <c r="E60" s="107"/>
      <c r="F60" s="95">
        <v>10019</v>
      </c>
      <c r="G60" s="96">
        <v>162</v>
      </c>
      <c r="H60" s="119">
        <v>12786079</v>
      </c>
      <c r="I60" s="115">
        <v>24850</v>
      </c>
    </row>
    <row r="61" spans="1:9" s="108" customFormat="1" ht="12.75" customHeight="1">
      <c r="A61" s="95">
        <v>10175</v>
      </c>
      <c r="B61" s="96">
        <v>10</v>
      </c>
      <c r="C61" s="119">
        <v>271858</v>
      </c>
      <c r="D61" s="115">
        <v>26526</v>
      </c>
      <c r="E61" s="107"/>
      <c r="F61" s="95">
        <v>10020</v>
      </c>
      <c r="G61" s="96">
        <v>23</v>
      </c>
      <c r="H61" s="119">
        <v>2745436</v>
      </c>
      <c r="I61" s="115">
        <v>29338</v>
      </c>
    </row>
    <row r="62" spans="1:9" s="108" customFormat="1" ht="12.75" customHeight="1">
      <c r="A62" s="95">
        <v>10281</v>
      </c>
      <c r="B62" s="96">
        <v>20</v>
      </c>
      <c r="C62" s="119">
        <v>1645970</v>
      </c>
      <c r="D62" s="115">
        <v>21843</v>
      </c>
      <c r="E62" s="107"/>
      <c r="F62" s="95">
        <v>10021</v>
      </c>
      <c r="G62" s="96">
        <v>114</v>
      </c>
      <c r="H62" s="119">
        <v>5930300</v>
      </c>
      <c r="I62" s="115">
        <v>31774</v>
      </c>
    </row>
    <row r="63" spans="1:9" s="108" customFormat="1" ht="12.75" customHeight="1">
      <c r="A63" s="95"/>
      <c r="B63" s="96"/>
      <c r="C63" s="119"/>
      <c r="D63" s="115"/>
      <c r="E63" s="107"/>
      <c r="F63" s="95">
        <v>10022</v>
      </c>
      <c r="G63" s="96">
        <v>271</v>
      </c>
      <c r="H63" s="119">
        <v>27441816</v>
      </c>
      <c r="I63" s="115">
        <v>31266</v>
      </c>
    </row>
    <row r="64" spans="1:9" s="108" customFormat="1" ht="12.75" customHeight="1">
      <c r="A64" s="26" t="s">
        <v>77</v>
      </c>
      <c r="B64" s="96"/>
      <c r="C64" s="119"/>
      <c r="D64" s="115"/>
      <c r="E64" s="107"/>
      <c r="F64" s="95">
        <v>10023</v>
      </c>
      <c r="G64" s="96">
        <v>63</v>
      </c>
      <c r="H64" s="119">
        <v>2485064</v>
      </c>
      <c r="I64" s="115">
        <v>18473</v>
      </c>
    </row>
    <row r="65" spans="1:9" ht="15">
      <c r="A65" s="95">
        <v>10001</v>
      </c>
      <c r="B65" s="96">
        <v>76</v>
      </c>
      <c r="C65" s="119">
        <v>4133146</v>
      </c>
      <c r="D65" s="115">
        <v>24100</v>
      </c>
      <c r="F65" s="95">
        <v>10024</v>
      </c>
      <c r="G65" s="96">
        <v>41</v>
      </c>
      <c r="H65" s="119">
        <v>1548788</v>
      </c>
      <c r="I65" s="115">
        <v>23536</v>
      </c>
    </row>
    <row r="66" spans="1:9" ht="15">
      <c r="A66" s="95">
        <v>10003</v>
      </c>
      <c r="B66" s="96">
        <v>29</v>
      </c>
      <c r="C66" s="119">
        <v>4175249</v>
      </c>
      <c r="D66" s="115">
        <v>29151</v>
      </c>
      <c r="F66" s="95">
        <v>10025</v>
      </c>
      <c r="G66" s="96">
        <v>11</v>
      </c>
      <c r="H66" s="119">
        <v>305995</v>
      </c>
      <c r="I66" s="115">
        <v>16014</v>
      </c>
    </row>
    <row r="67" spans="1:9" ht="15">
      <c r="A67" s="95">
        <v>10004</v>
      </c>
      <c r="B67" s="96">
        <v>23</v>
      </c>
      <c r="C67" s="119">
        <v>926445</v>
      </c>
      <c r="D67" s="115">
        <v>28124</v>
      </c>
      <c r="F67" s="95">
        <v>10028</v>
      </c>
      <c r="G67" s="96">
        <v>67</v>
      </c>
      <c r="H67" s="119">
        <v>2694298</v>
      </c>
      <c r="I67" s="115">
        <v>19898</v>
      </c>
    </row>
    <row r="68" spans="1:9" ht="15">
      <c r="A68" s="95">
        <v>10005</v>
      </c>
      <c r="B68" s="96">
        <v>14</v>
      </c>
      <c r="C68" s="119">
        <v>446919</v>
      </c>
      <c r="D68" s="115">
        <v>21554</v>
      </c>
      <c r="F68" s="95">
        <v>10036</v>
      </c>
      <c r="G68" s="96">
        <v>120</v>
      </c>
      <c r="H68" s="119">
        <v>11138597</v>
      </c>
      <c r="I68" s="115">
        <v>28365</v>
      </c>
    </row>
    <row r="69" spans="1:9" ht="15">
      <c r="A69" s="95">
        <v>10010</v>
      </c>
      <c r="B69" s="96">
        <v>44</v>
      </c>
      <c r="C69" s="119">
        <v>4688218</v>
      </c>
      <c r="D69" s="115">
        <v>24310</v>
      </c>
      <c r="F69" s="95">
        <v>10038</v>
      </c>
      <c r="G69" s="96">
        <v>15</v>
      </c>
      <c r="H69" s="119">
        <v>557909</v>
      </c>
      <c r="I69" s="115">
        <v>22603</v>
      </c>
    </row>
    <row r="70" spans="1:9" ht="15">
      <c r="A70" s="95">
        <v>10011</v>
      </c>
      <c r="B70" s="96">
        <v>59</v>
      </c>
      <c r="C70" s="119">
        <v>5966593</v>
      </c>
      <c r="D70" s="115">
        <v>41089</v>
      </c>
      <c r="F70" s="95">
        <v>10065</v>
      </c>
      <c r="G70" s="96">
        <v>101</v>
      </c>
      <c r="H70" s="119">
        <v>7146232</v>
      </c>
      <c r="I70" s="115">
        <v>40782</v>
      </c>
    </row>
    <row r="71" spans="1:9" ht="15">
      <c r="A71" s="95">
        <v>10012</v>
      </c>
      <c r="B71" s="96">
        <v>21</v>
      </c>
      <c r="C71" s="119">
        <v>669360</v>
      </c>
      <c r="D71" s="115">
        <v>18374</v>
      </c>
      <c r="F71" s="95">
        <v>10075</v>
      </c>
      <c r="G71" s="96">
        <v>37</v>
      </c>
      <c r="H71" s="119">
        <v>1171001</v>
      </c>
      <c r="I71" s="115">
        <v>25272</v>
      </c>
    </row>
    <row r="72" spans="1:9" ht="15">
      <c r="A72" s="95">
        <v>10013</v>
      </c>
      <c r="B72" s="96">
        <v>50</v>
      </c>
      <c r="C72" s="119">
        <v>3015463</v>
      </c>
      <c r="D72" s="115">
        <v>24242</v>
      </c>
      <c r="F72" s="95">
        <v>10128</v>
      </c>
      <c r="G72" s="96">
        <v>26</v>
      </c>
      <c r="H72" s="119">
        <v>671114</v>
      </c>
      <c r="I72" s="115">
        <v>18499</v>
      </c>
    </row>
    <row r="73" spans="1:9" ht="15">
      <c r="A73" s="95">
        <v>10014</v>
      </c>
      <c r="B73" s="96">
        <v>28</v>
      </c>
      <c r="C73" s="119">
        <v>2610442</v>
      </c>
      <c r="D73" s="115">
        <v>35048</v>
      </c>
      <c r="F73" s="95">
        <v>10281</v>
      </c>
      <c r="G73" s="96">
        <v>17</v>
      </c>
      <c r="H73" s="119">
        <v>576232</v>
      </c>
      <c r="I73" s="115">
        <v>19584</v>
      </c>
    </row>
    <row r="74" spans="1:9" ht="15">
      <c r="A74" s="95">
        <v>10016</v>
      </c>
      <c r="B74" s="96">
        <v>48</v>
      </c>
      <c r="C74" s="119">
        <v>2173839</v>
      </c>
      <c r="D74" s="115">
        <v>26063</v>
      </c>
      <c r="F74" s="95"/>
      <c r="G74" s="96"/>
      <c r="H74" s="119"/>
      <c r="I74" s="115"/>
    </row>
    <row r="75" spans="1:9" ht="15">
      <c r="A75" s="95">
        <v>10017</v>
      </c>
      <c r="B75" s="96">
        <v>46</v>
      </c>
      <c r="C75" s="119">
        <v>2314489</v>
      </c>
      <c r="D75" s="115">
        <v>26655</v>
      </c>
      <c r="F75" s="26" t="s">
        <v>79</v>
      </c>
      <c r="G75" s="96"/>
      <c r="H75" s="119"/>
      <c r="I75" s="115"/>
    </row>
    <row r="76" spans="1:9" ht="15">
      <c r="A76" s="95">
        <v>10018</v>
      </c>
      <c r="B76" s="96">
        <v>42</v>
      </c>
      <c r="C76" s="119">
        <v>1342708</v>
      </c>
      <c r="D76" s="115">
        <v>23128</v>
      </c>
      <c r="F76" s="95">
        <v>10001</v>
      </c>
      <c r="G76" s="96">
        <v>24</v>
      </c>
      <c r="H76" s="119">
        <v>2119676</v>
      </c>
      <c r="I76" s="115">
        <v>24203</v>
      </c>
    </row>
    <row r="77" spans="1:9" ht="15">
      <c r="A77" s="95">
        <v>10019</v>
      </c>
      <c r="B77" s="96">
        <v>39</v>
      </c>
      <c r="C77" s="119">
        <v>3904476</v>
      </c>
      <c r="D77" s="115">
        <v>29048</v>
      </c>
      <c r="F77" s="95">
        <v>10010</v>
      </c>
      <c r="G77" s="96">
        <v>15</v>
      </c>
      <c r="H77" s="119">
        <v>1141614</v>
      </c>
      <c r="I77" s="115">
        <v>42100</v>
      </c>
    </row>
    <row r="78" spans="1:9" ht="15">
      <c r="A78" s="95">
        <v>10020</v>
      </c>
      <c r="B78" s="96">
        <v>19</v>
      </c>
      <c r="C78" s="119">
        <v>3432352</v>
      </c>
      <c r="D78" s="115">
        <v>79021</v>
      </c>
      <c r="F78" s="95">
        <v>10012</v>
      </c>
      <c r="G78" s="96">
        <v>26</v>
      </c>
      <c r="H78" s="119">
        <v>1376022</v>
      </c>
      <c r="I78" s="115">
        <v>25205</v>
      </c>
    </row>
    <row r="79" spans="1:9" ht="15">
      <c r="A79" s="95">
        <v>10022</v>
      </c>
      <c r="B79" s="96">
        <v>37</v>
      </c>
      <c r="C79" s="119">
        <v>7893581</v>
      </c>
      <c r="D79" s="115">
        <v>28860</v>
      </c>
      <c r="F79" s="95">
        <v>10013</v>
      </c>
      <c r="G79" s="96">
        <v>11</v>
      </c>
      <c r="H79" s="119">
        <v>855924</v>
      </c>
      <c r="I79" s="115">
        <v>37439</v>
      </c>
    </row>
    <row r="80" spans="1:9" ht="15">
      <c r="A80" s="95">
        <v>10023</v>
      </c>
      <c r="B80" s="96">
        <v>18</v>
      </c>
      <c r="C80" s="119">
        <v>1841174</v>
      </c>
      <c r="D80" s="115">
        <v>33931</v>
      </c>
      <c r="F80" s="95">
        <v>10014</v>
      </c>
      <c r="G80" s="96">
        <v>16</v>
      </c>
      <c r="H80" s="119">
        <v>1119714</v>
      </c>
      <c r="I80" s="115">
        <v>31974</v>
      </c>
    </row>
    <row r="81" spans="1:9" ht="15">
      <c r="A81" s="95">
        <v>10036</v>
      </c>
      <c r="B81" s="96">
        <v>75</v>
      </c>
      <c r="C81" s="119">
        <v>11463195</v>
      </c>
      <c r="D81" s="115">
        <v>29448</v>
      </c>
      <c r="F81" s="95">
        <v>10016</v>
      </c>
      <c r="G81" s="96">
        <v>43</v>
      </c>
      <c r="H81" s="119">
        <v>2863927</v>
      </c>
      <c r="I81" s="115">
        <v>26388</v>
      </c>
    </row>
    <row r="82" spans="1:9" ht="15">
      <c r="A82" s="95">
        <v>10038</v>
      </c>
      <c r="B82" s="96">
        <v>16</v>
      </c>
      <c r="C82" s="119">
        <v>476583</v>
      </c>
      <c r="D82" s="115">
        <v>24309</v>
      </c>
      <c r="F82" s="95">
        <v>10017</v>
      </c>
      <c r="G82" s="96">
        <v>22</v>
      </c>
      <c r="H82" s="119">
        <v>2098098</v>
      </c>
      <c r="I82" s="115">
        <v>23459</v>
      </c>
    </row>
    <row r="83" spans="1:9" ht="15">
      <c r="A83" s="95">
        <v>10118</v>
      </c>
      <c r="B83" s="96">
        <v>11</v>
      </c>
      <c r="C83" s="119">
        <v>866603</v>
      </c>
      <c r="D83" s="115">
        <v>25413</v>
      </c>
      <c r="F83" s="95">
        <v>10018</v>
      </c>
      <c r="G83" s="96">
        <v>81</v>
      </c>
      <c r="H83" s="119">
        <v>3802215</v>
      </c>
      <c r="I83" s="115">
        <v>22382</v>
      </c>
    </row>
    <row r="84" spans="1:9" ht="15">
      <c r="A84" s="95"/>
      <c r="B84" s="96"/>
      <c r="C84" s="119"/>
      <c r="D84" s="115"/>
      <c r="F84" s="95">
        <v>10022</v>
      </c>
      <c r="G84" s="96">
        <v>36</v>
      </c>
      <c r="H84" s="119">
        <v>4952750</v>
      </c>
      <c r="I84" s="115">
        <v>29921</v>
      </c>
    </row>
    <row r="85" spans="1:9" ht="15">
      <c r="A85" s="26" t="s">
        <v>78</v>
      </c>
      <c r="B85" s="96"/>
      <c r="C85" s="119"/>
      <c r="D85" s="115"/>
      <c r="F85" s="95">
        <v>10036</v>
      </c>
      <c r="G85" s="96">
        <v>25</v>
      </c>
      <c r="H85" s="119">
        <v>1377827</v>
      </c>
      <c r="I85" s="115">
        <v>25598</v>
      </c>
    </row>
    <row r="86" spans="1:9" ht="15">
      <c r="A86" s="95">
        <v>10001</v>
      </c>
      <c r="B86" s="96">
        <v>200</v>
      </c>
      <c r="C86" s="119">
        <v>16641404</v>
      </c>
      <c r="D86" s="115">
        <v>25433</v>
      </c>
      <c r="F86" s="95"/>
      <c r="G86" s="96"/>
      <c r="H86" s="119"/>
      <c r="I86" s="115"/>
    </row>
    <row r="87" spans="1:9" ht="15">
      <c r="A87" s="95">
        <v>10002</v>
      </c>
      <c r="B87" s="96">
        <v>19</v>
      </c>
      <c r="C87" s="119">
        <v>815256</v>
      </c>
      <c r="D87" s="115">
        <v>14537</v>
      </c>
      <c r="F87" s="26" t="s">
        <v>80</v>
      </c>
      <c r="G87" s="96"/>
      <c r="H87" s="119"/>
      <c r="I87" s="115"/>
    </row>
    <row r="88" spans="1:9" ht="15">
      <c r="A88" s="95">
        <v>10003</v>
      </c>
      <c r="B88" s="96">
        <v>129</v>
      </c>
      <c r="C88" s="119">
        <v>6819353</v>
      </c>
      <c r="D88" s="115">
        <v>27282</v>
      </c>
      <c r="F88" s="95">
        <v>10001</v>
      </c>
      <c r="G88" s="96">
        <v>28</v>
      </c>
      <c r="H88" s="119">
        <v>1589216</v>
      </c>
      <c r="I88" s="115">
        <v>24257</v>
      </c>
    </row>
    <row r="89" spans="1:9" ht="15">
      <c r="A89" s="95">
        <v>10006</v>
      </c>
      <c r="B89" s="96">
        <v>10</v>
      </c>
      <c r="C89" s="119">
        <v>368745</v>
      </c>
      <c r="D89" s="115">
        <v>18510</v>
      </c>
      <c r="F89" s="95">
        <v>10003</v>
      </c>
      <c r="G89" s="96">
        <v>11</v>
      </c>
      <c r="H89" s="119">
        <v>194764</v>
      </c>
      <c r="I89" s="115">
        <v>16156</v>
      </c>
    </row>
    <row r="90" spans="1:9" ht="15">
      <c r="A90" s="95">
        <v>10007</v>
      </c>
      <c r="B90" s="96">
        <v>34</v>
      </c>
      <c r="C90" s="119">
        <v>3717720</v>
      </c>
      <c r="D90" s="115">
        <v>24424</v>
      </c>
      <c r="F90" s="95">
        <v>10016</v>
      </c>
      <c r="G90" s="96">
        <v>21</v>
      </c>
      <c r="H90" s="119">
        <v>479255</v>
      </c>
      <c r="I90" s="115">
        <v>19916</v>
      </c>
    </row>
    <row r="91" spans="1:9" ht="15">
      <c r="A91" s="95">
        <v>10010</v>
      </c>
      <c r="B91" s="96">
        <v>98</v>
      </c>
      <c r="C91" s="119">
        <v>4477709</v>
      </c>
      <c r="D91" s="115">
        <v>22637</v>
      </c>
      <c r="F91" s="95">
        <v>10017</v>
      </c>
      <c r="G91" s="96">
        <v>23</v>
      </c>
      <c r="H91" s="119">
        <v>743129</v>
      </c>
      <c r="I91" s="115">
        <v>14097</v>
      </c>
    </row>
    <row r="92" spans="1:9" ht="15">
      <c r="A92" s="95">
        <v>10011</v>
      </c>
      <c r="B92" s="96">
        <v>148</v>
      </c>
      <c r="C92" s="119">
        <v>6818831</v>
      </c>
      <c r="D92" s="115">
        <v>23173</v>
      </c>
      <c r="F92" s="95">
        <v>10018</v>
      </c>
      <c r="G92" s="96">
        <v>31</v>
      </c>
      <c r="H92" s="119">
        <v>980291</v>
      </c>
      <c r="I92" s="115">
        <v>15635</v>
      </c>
    </row>
    <row r="93" spans="1:9" ht="15">
      <c r="A93" s="95">
        <v>10012</v>
      </c>
      <c r="B93" s="96">
        <v>226</v>
      </c>
      <c r="C93" s="119">
        <v>10903241</v>
      </c>
      <c r="D93" s="115">
        <v>25018</v>
      </c>
      <c r="F93" s="95">
        <v>10019</v>
      </c>
      <c r="G93" s="96">
        <v>25</v>
      </c>
      <c r="H93" s="119">
        <v>1160098</v>
      </c>
      <c r="I93" s="115">
        <v>26869</v>
      </c>
    </row>
    <row r="94" spans="1:9" ht="15">
      <c r="A94" s="95">
        <v>10013</v>
      </c>
      <c r="B94" s="96">
        <v>126</v>
      </c>
      <c r="C94" s="119">
        <v>4139750</v>
      </c>
      <c r="D94" s="115">
        <v>19359</v>
      </c>
      <c r="F94" s="95">
        <v>10022</v>
      </c>
      <c r="G94" s="96">
        <v>38</v>
      </c>
      <c r="H94" s="119">
        <v>813504</v>
      </c>
      <c r="I94" s="115">
        <v>18580</v>
      </c>
    </row>
    <row r="95" spans="1:9" ht="15">
      <c r="A95" s="95">
        <v>10014</v>
      </c>
      <c r="B95" s="96">
        <v>84</v>
      </c>
      <c r="C95" s="119">
        <v>3168340</v>
      </c>
      <c r="D95" s="115">
        <v>19053</v>
      </c>
      <c r="F95" s="95">
        <v>10036</v>
      </c>
      <c r="G95" s="96">
        <v>27</v>
      </c>
      <c r="H95" s="119">
        <v>634279</v>
      </c>
      <c r="I95" s="115">
        <v>21121</v>
      </c>
    </row>
    <row r="96" spans="1:9" ht="15">
      <c r="A96" s="124">
        <v>10016</v>
      </c>
      <c r="B96" s="125">
        <v>109</v>
      </c>
      <c r="C96" s="126">
        <v>3228966</v>
      </c>
      <c r="D96" s="127">
        <v>19805</v>
      </c>
      <c r="F96" s="124"/>
      <c r="G96" s="125"/>
      <c r="H96" s="126"/>
      <c r="I96" s="127"/>
    </row>
  </sheetData>
  <sheetProtection/>
  <mergeCells count="7">
    <mergeCell ref="A52:I52"/>
    <mergeCell ref="A1:I1"/>
    <mergeCell ref="A2:I2"/>
    <mergeCell ref="A4:I4"/>
    <mergeCell ref="A5:I5"/>
    <mergeCell ref="A6:I6"/>
    <mergeCell ref="A7:I7"/>
  </mergeCells>
  <printOptions/>
  <pageMargins left="0.7" right="0.7" top="0.75" bottom="0.75" header="0.3" footer="0.3"/>
  <pageSetup fitToHeight="2" orientation="portrait" scale="86" r:id="rId1"/>
  <rowBreaks count="1" manualBreakCount="1">
    <brk id="54" max="255" man="1"/>
  </rowBreaks>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I57"/>
  <sheetViews>
    <sheetView showGridLines="0" zoomScalePageLayoutView="0" workbookViewId="0" topLeftCell="A1">
      <selection activeCell="A1" sqref="A1:I1"/>
    </sheetView>
  </sheetViews>
  <sheetFormatPr defaultColWidth="9.140625" defaultRowHeight="15"/>
  <cols>
    <col min="1" max="1" width="11.421875" style="1" customWidth="1"/>
    <col min="2" max="2" width="11.7109375" style="2" customWidth="1"/>
    <col min="3" max="3" width="12.28125" style="2" customWidth="1"/>
    <col min="4" max="4" width="13.7109375" style="1" customWidth="1"/>
    <col min="5" max="5" width="4.7109375" style="1" customWidth="1"/>
    <col min="6" max="6" width="11.421875" style="1" customWidth="1"/>
    <col min="7" max="7" width="11.7109375" style="1" customWidth="1"/>
    <col min="8" max="8" width="12.28125" style="1" customWidth="1"/>
    <col min="9" max="9" width="13.7109375" style="1" customWidth="1"/>
    <col min="10" max="16384" width="9.140625" style="1" customWidth="1"/>
  </cols>
  <sheetData>
    <row r="1" spans="1:9" ht="18">
      <c r="A1" s="242" t="s">
        <v>8</v>
      </c>
      <c r="B1" s="242"/>
      <c r="C1" s="242"/>
      <c r="D1" s="242"/>
      <c r="E1" s="242"/>
      <c r="F1" s="242"/>
      <c r="G1" s="242"/>
      <c r="H1" s="242"/>
      <c r="I1" s="242"/>
    </row>
    <row r="2" spans="1:9" ht="18">
      <c r="A2" s="242" t="s">
        <v>70</v>
      </c>
      <c r="B2" s="242"/>
      <c r="C2" s="242"/>
      <c r="D2" s="242"/>
      <c r="E2" s="242"/>
      <c r="F2" s="242"/>
      <c r="G2" s="242"/>
      <c r="H2" s="242"/>
      <c r="I2" s="242"/>
    </row>
    <row r="3" spans="1:6" ht="18">
      <c r="A3" s="238"/>
      <c r="B3" s="238"/>
      <c r="C3" s="238"/>
      <c r="D3" s="238"/>
      <c r="E3" s="238"/>
      <c r="F3" s="238"/>
    </row>
    <row r="4" spans="1:9" ht="18">
      <c r="A4" s="242" t="s">
        <v>138</v>
      </c>
      <c r="B4" s="242"/>
      <c r="C4" s="242"/>
      <c r="D4" s="242"/>
      <c r="E4" s="242"/>
      <c r="F4" s="242"/>
      <c r="G4" s="242"/>
      <c r="H4" s="242"/>
      <c r="I4" s="242"/>
    </row>
    <row r="5" spans="1:9" ht="18">
      <c r="A5" s="242" t="s">
        <v>105</v>
      </c>
      <c r="B5" s="242"/>
      <c r="C5" s="242"/>
      <c r="D5" s="242"/>
      <c r="E5" s="242"/>
      <c r="F5" s="242"/>
      <c r="G5" s="242"/>
      <c r="H5" s="242"/>
      <c r="I5" s="242"/>
    </row>
    <row r="6" spans="1:9" ht="18">
      <c r="A6" s="242" t="s">
        <v>101</v>
      </c>
      <c r="B6" s="242"/>
      <c r="C6" s="242"/>
      <c r="D6" s="242"/>
      <c r="E6" s="242"/>
      <c r="F6" s="242"/>
      <c r="G6" s="242"/>
      <c r="H6" s="242"/>
      <c r="I6" s="242"/>
    </row>
    <row r="7" spans="1:9" ht="18">
      <c r="A7" s="242" t="s">
        <v>145</v>
      </c>
      <c r="B7" s="242"/>
      <c r="C7" s="242"/>
      <c r="D7" s="242"/>
      <c r="E7" s="242"/>
      <c r="F7" s="242"/>
      <c r="G7" s="242"/>
      <c r="H7" s="242"/>
      <c r="I7" s="242"/>
    </row>
    <row r="8" spans="1:9" ht="18">
      <c r="A8" s="242" t="s">
        <v>146</v>
      </c>
      <c r="B8" s="242"/>
      <c r="C8" s="242"/>
      <c r="D8" s="242"/>
      <c r="E8" s="242"/>
      <c r="F8" s="242"/>
      <c r="G8" s="242"/>
      <c r="H8" s="242"/>
      <c r="I8" s="242"/>
    </row>
    <row r="9" spans="1:5" ht="15.75">
      <c r="A9" s="239"/>
      <c r="B9" s="239"/>
      <c r="C9" s="239"/>
      <c r="D9" s="239"/>
      <c r="E9" s="189"/>
    </row>
    <row r="10" spans="1:9" ht="45" customHeight="1">
      <c r="A10" s="121" t="s">
        <v>82</v>
      </c>
      <c r="B10" s="24" t="s">
        <v>63</v>
      </c>
      <c r="C10" s="122" t="s">
        <v>137</v>
      </c>
      <c r="D10" s="112" t="s">
        <v>155</v>
      </c>
      <c r="E10" s="199"/>
      <c r="F10" s="121" t="s">
        <v>82</v>
      </c>
      <c r="G10" s="24" t="s">
        <v>63</v>
      </c>
      <c r="H10" s="122" t="s">
        <v>137</v>
      </c>
      <c r="I10" s="112" t="s">
        <v>155</v>
      </c>
    </row>
    <row r="11" spans="1:9" ht="14.25" customHeight="1">
      <c r="A11" s="15"/>
      <c r="B11" s="27"/>
      <c r="C11" s="117"/>
      <c r="D11" s="113"/>
      <c r="E11" s="199"/>
      <c r="F11" s="15"/>
      <c r="G11" s="27"/>
      <c r="H11" s="117"/>
      <c r="I11" s="113"/>
    </row>
    <row r="12" spans="1:9" ht="14.25" customHeight="1">
      <c r="A12" s="15" t="s">
        <v>147</v>
      </c>
      <c r="B12" s="27"/>
      <c r="C12" s="123"/>
      <c r="D12" s="113"/>
      <c r="E12" s="199"/>
      <c r="F12" s="26" t="s">
        <v>172</v>
      </c>
      <c r="G12" s="96"/>
      <c r="H12" s="118"/>
      <c r="I12" s="114"/>
    </row>
    <row r="13" spans="1:9" s="109" customFormat="1" ht="12.75" customHeight="1">
      <c r="A13" s="95">
        <v>10001</v>
      </c>
      <c r="B13" s="96">
        <v>28</v>
      </c>
      <c r="C13" s="118">
        <v>1777570</v>
      </c>
      <c r="D13" s="114">
        <v>38457</v>
      </c>
      <c r="E13" s="107"/>
      <c r="F13" s="95">
        <v>10010</v>
      </c>
      <c r="G13" s="96">
        <v>18</v>
      </c>
      <c r="H13" s="118">
        <v>3008535</v>
      </c>
      <c r="I13" s="114">
        <v>30532</v>
      </c>
    </row>
    <row r="14" spans="1:9" s="108" customFormat="1" ht="12.75" customHeight="1">
      <c r="A14" s="95">
        <v>10002</v>
      </c>
      <c r="B14" s="96">
        <v>14</v>
      </c>
      <c r="C14" s="119">
        <v>330592</v>
      </c>
      <c r="D14" s="115">
        <v>18490</v>
      </c>
      <c r="E14" s="107"/>
      <c r="F14" s="95">
        <v>10011</v>
      </c>
      <c r="G14" s="96">
        <v>35</v>
      </c>
      <c r="H14" s="119">
        <v>4681525</v>
      </c>
      <c r="I14" s="115">
        <v>53625</v>
      </c>
    </row>
    <row r="15" spans="1:9" s="108" customFormat="1" ht="12.75" customHeight="1">
      <c r="A15" s="95">
        <v>10003</v>
      </c>
      <c r="B15" s="96">
        <v>36</v>
      </c>
      <c r="C15" s="119">
        <v>1742027</v>
      </c>
      <c r="D15" s="115">
        <v>34027</v>
      </c>
      <c r="E15" s="107"/>
      <c r="F15" s="95">
        <v>10013</v>
      </c>
      <c r="G15" s="96">
        <v>34</v>
      </c>
      <c r="H15" s="119">
        <v>1859082</v>
      </c>
      <c r="I15" s="115">
        <v>19182</v>
      </c>
    </row>
    <row r="16" spans="1:9" s="108" customFormat="1" ht="12.75" customHeight="1">
      <c r="A16" s="95">
        <v>10004</v>
      </c>
      <c r="B16" s="96">
        <v>16</v>
      </c>
      <c r="C16" s="119">
        <v>3175880</v>
      </c>
      <c r="D16" s="115">
        <v>31025</v>
      </c>
      <c r="E16" s="107"/>
      <c r="F16" s="95">
        <v>10014</v>
      </c>
      <c r="G16" s="96">
        <v>13</v>
      </c>
      <c r="H16" s="120">
        <v>1902425</v>
      </c>
      <c r="I16" s="116">
        <v>32843</v>
      </c>
    </row>
    <row r="17" spans="1:9" s="110" customFormat="1" ht="12.75" customHeight="1">
      <c r="A17" s="95">
        <v>10005</v>
      </c>
      <c r="B17" s="96">
        <v>28</v>
      </c>
      <c r="C17" s="119">
        <v>7478503</v>
      </c>
      <c r="D17" s="115">
        <v>74929</v>
      </c>
      <c r="E17" s="107"/>
      <c r="F17" s="95">
        <v>10016</v>
      </c>
      <c r="G17" s="96">
        <v>19</v>
      </c>
      <c r="H17" s="119">
        <v>1098557</v>
      </c>
      <c r="I17" s="115">
        <v>24650</v>
      </c>
    </row>
    <row r="18" spans="1:9" s="108" customFormat="1" ht="12.75" customHeight="1">
      <c r="A18" s="95">
        <v>10007</v>
      </c>
      <c r="B18" s="96">
        <v>22</v>
      </c>
      <c r="C18" s="119">
        <v>1184052</v>
      </c>
      <c r="D18" s="115">
        <v>35213</v>
      </c>
      <c r="E18" s="107"/>
      <c r="F18" s="95">
        <v>10017</v>
      </c>
      <c r="G18" s="96">
        <v>24</v>
      </c>
      <c r="H18" s="119">
        <v>1128478</v>
      </c>
      <c r="I18" s="115">
        <v>28937</v>
      </c>
    </row>
    <row r="19" spans="1:9" s="108" customFormat="1" ht="12.75" customHeight="1">
      <c r="A19" s="95">
        <v>10010</v>
      </c>
      <c r="B19" s="96">
        <v>28</v>
      </c>
      <c r="C19" s="119">
        <v>6861159</v>
      </c>
      <c r="D19" s="115">
        <v>39654</v>
      </c>
      <c r="E19" s="107"/>
      <c r="F19" s="95">
        <v>10018</v>
      </c>
      <c r="G19" s="96">
        <v>20</v>
      </c>
      <c r="H19" s="119">
        <v>631279</v>
      </c>
      <c r="I19" s="115">
        <v>20689</v>
      </c>
    </row>
    <row r="20" spans="1:9" s="108" customFormat="1" ht="12.75" customHeight="1">
      <c r="A20" s="95">
        <v>10011</v>
      </c>
      <c r="B20" s="96">
        <v>26</v>
      </c>
      <c r="C20" s="119">
        <v>1223760</v>
      </c>
      <c r="D20" s="115">
        <v>26534</v>
      </c>
      <c r="E20" s="107"/>
      <c r="F20" s="95">
        <v>10019</v>
      </c>
      <c r="G20" s="96">
        <v>25</v>
      </c>
      <c r="H20" s="119">
        <v>1794229</v>
      </c>
      <c r="I20" s="115">
        <v>19583</v>
      </c>
    </row>
    <row r="21" spans="1:9" s="108" customFormat="1" ht="12.75" customHeight="1">
      <c r="A21" s="95">
        <v>10013</v>
      </c>
      <c r="B21" s="96">
        <v>37</v>
      </c>
      <c r="C21" s="120">
        <v>3105473</v>
      </c>
      <c r="D21" s="116">
        <v>42480</v>
      </c>
      <c r="E21" s="107"/>
      <c r="F21" s="95">
        <v>10020</v>
      </c>
      <c r="G21" s="96">
        <v>14</v>
      </c>
      <c r="H21" s="119">
        <v>2425219</v>
      </c>
      <c r="I21" s="115">
        <v>71435</v>
      </c>
    </row>
    <row r="22" spans="1:9" s="108" customFormat="1" ht="12.75" customHeight="1">
      <c r="A22" s="95">
        <v>10016</v>
      </c>
      <c r="B22" s="96">
        <v>34</v>
      </c>
      <c r="C22" s="119">
        <v>1234361</v>
      </c>
      <c r="D22" s="115">
        <v>33705</v>
      </c>
      <c r="E22" s="107"/>
      <c r="F22" s="95">
        <v>10022</v>
      </c>
      <c r="G22" s="96">
        <v>19</v>
      </c>
      <c r="H22" s="119">
        <v>6654974</v>
      </c>
      <c r="I22" s="115">
        <v>26125</v>
      </c>
    </row>
    <row r="23" spans="1:9" s="108" customFormat="1" ht="12.75" customHeight="1">
      <c r="A23" s="95">
        <v>10017</v>
      </c>
      <c r="B23" s="96">
        <v>76</v>
      </c>
      <c r="C23" s="119">
        <v>5043628</v>
      </c>
      <c r="D23" s="115">
        <v>33306</v>
      </c>
      <c r="E23" s="107"/>
      <c r="F23" s="95">
        <v>10036</v>
      </c>
      <c r="G23" s="96">
        <v>45</v>
      </c>
      <c r="H23" s="119">
        <v>8361189</v>
      </c>
      <c r="I23" s="115">
        <v>31454</v>
      </c>
    </row>
    <row r="24" spans="1:9" s="108" customFormat="1" ht="12.75" customHeight="1">
      <c r="A24" s="95">
        <v>10018</v>
      </c>
      <c r="B24" s="96">
        <v>29</v>
      </c>
      <c r="C24" s="119">
        <v>3556884</v>
      </c>
      <c r="D24" s="115">
        <v>48921</v>
      </c>
      <c r="E24" s="107"/>
      <c r="F24" s="95"/>
      <c r="G24" s="96"/>
      <c r="H24" s="118"/>
      <c r="I24" s="114"/>
    </row>
    <row r="25" spans="1:9" s="108" customFormat="1" ht="12.75" customHeight="1">
      <c r="A25" s="95">
        <v>10019</v>
      </c>
      <c r="B25" s="96">
        <v>79</v>
      </c>
      <c r="C25" s="119">
        <v>14982686</v>
      </c>
      <c r="D25" s="115">
        <v>62347</v>
      </c>
      <c r="E25" s="107"/>
      <c r="F25" s="26" t="s">
        <v>78</v>
      </c>
      <c r="G25" s="96"/>
      <c r="H25" s="119"/>
      <c r="I25" s="115"/>
    </row>
    <row r="26" spans="1:9" s="108" customFormat="1" ht="12.75" customHeight="1">
      <c r="A26" s="95">
        <v>10020</v>
      </c>
      <c r="B26" s="96">
        <v>14</v>
      </c>
      <c r="C26" s="119">
        <v>4109130</v>
      </c>
      <c r="D26" s="115">
        <v>101848</v>
      </c>
      <c r="E26" s="107"/>
      <c r="F26" s="95">
        <v>10001</v>
      </c>
      <c r="G26" s="96">
        <v>85</v>
      </c>
      <c r="H26" s="119">
        <v>12227730</v>
      </c>
      <c r="I26" s="115">
        <v>49667</v>
      </c>
    </row>
    <row r="27" spans="1:9" s="108" customFormat="1" ht="12.75" customHeight="1">
      <c r="A27" s="95">
        <v>10022</v>
      </c>
      <c r="B27" s="96">
        <v>112</v>
      </c>
      <c r="C27" s="119">
        <v>10411664</v>
      </c>
      <c r="D27" s="115">
        <v>44118</v>
      </c>
      <c r="E27" s="107"/>
      <c r="F27" s="95">
        <v>10003</v>
      </c>
      <c r="G27" s="96">
        <v>91</v>
      </c>
      <c r="H27" s="119">
        <v>5080079</v>
      </c>
      <c r="I27" s="115">
        <v>32863</v>
      </c>
    </row>
    <row r="28" spans="1:9" s="108" customFormat="1" ht="12.75" customHeight="1">
      <c r="A28" s="95">
        <v>10036</v>
      </c>
      <c r="B28" s="96">
        <v>40</v>
      </c>
      <c r="C28" s="119">
        <v>11857276</v>
      </c>
      <c r="D28" s="115">
        <v>58901</v>
      </c>
      <c r="E28" s="107"/>
      <c r="F28" s="95">
        <v>10007</v>
      </c>
      <c r="G28" s="96">
        <v>28</v>
      </c>
      <c r="H28" s="119">
        <v>3557411</v>
      </c>
      <c r="I28" s="115">
        <v>36440</v>
      </c>
    </row>
    <row r="29" spans="1:9" s="108" customFormat="1" ht="12.75" customHeight="1">
      <c r="A29" s="95">
        <v>10038</v>
      </c>
      <c r="B29" s="96">
        <v>16</v>
      </c>
      <c r="C29" s="119">
        <v>2403242</v>
      </c>
      <c r="D29" s="115">
        <v>76077</v>
      </c>
      <c r="E29" s="107"/>
      <c r="F29" s="95">
        <v>10010</v>
      </c>
      <c r="G29" s="96">
        <v>49</v>
      </c>
      <c r="H29" s="119">
        <v>3102421</v>
      </c>
      <c r="I29" s="115">
        <v>23881</v>
      </c>
    </row>
    <row r="30" spans="1:9" s="108" customFormat="1" ht="12.75" customHeight="1">
      <c r="A30" s="95"/>
      <c r="B30" s="96"/>
      <c r="C30" s="119"/>
      <c r="D30" s="115"/>
      <c r="E30" s="107"/>
      <c r="F30" s="95">
        <v>10011</v>
      </c>
      <c r="G30" s="96">
        <v>92</v>
      </c>
      <c r="H30" s="119">
        <v>5278402</v>
      </c>
      <c r="I30" s="115">
        <v>27259</v>
      </c>
    </row>
    <row r="31" spans="1:9" s="108" customFormat="1" ht="12.75" customHeight="1">
      <c r="A31" s="26" t="s">
        <v>76</v>
      </c>
      <c r="B31" s="96"/>
      <c r="C31" s="119"/>
      <c r="D31" s="115"/>
      <c r="E31" s="107"/>
      <c r="F31" s="95">
        <v>10012</v>
      </c>
      <c r="G31" s="96">
        <v>150</v>
      </c>
      <c r="H31" s="119">
        <v>8690365</v>
      </c>
      <c r="I31" s="115">
        <v>28957</v>
      </c>
    </row>
    <row r="32" spans="1:9" s="108" customFormat="1" ht="12.75" customHeight="1">
      <c r="A32" s="95">
        <v>10001</v>
      </c>
      <c r="B32" s="96">
        <v>56</v>
      </c>
      <c r="C32" s="119">
        <v>1965816</v>
      </c>
      <c r="D32" s="115">
        <v>19864</v>
      </c>
      <c r="E32" s="107"/>
      <c r="F32" s="95">
        <v>10013</v>
      </c>
      <c r="G32" s="96">
        <v>50</v>
      </c>
      <c r="H32" s="119">
        <v>2079324</v>
      </c>
      <c r="I32" s="115">
        <v>19799</v>
      </c>
    </row>
    <row r="33" spans="1:9" s="108" customFormat="1" ht="12.75" customHeight="1">
      <c r="A33" s="95">
        <v>10003</v>
      </c>
      <c r="B33" s="96">
        <v>40</v>
      </c>
      <c r="C33" s="119">
        <v>1502132</v>
      </c>
      <c r="D33" s="115">
        <v>16856</v>
      </c>
      <c r="E33" s="107"/>
      <c r="F33" s="95">
        <v>10014</v>
      </c>
      <c r="G33" s="96">
        <v>59</v>
      </c>
      <c r="H33" s="119">
        <v>2221370</v>
      </c>
      <c r="I33" s="115">
        <v>19016</v>
      </c>
    </row>
    <row r="34" spans="1:9" s="108" customFormat="1" ht="12.75" customHeight="1">
      <c r="A34" s="95">
        <v>10004</v>
      </c>
      <c r="B34" s="96">
        <v>27</v>
      </c>
      <c r="C34" s="119">
        <v>1876834</v>
      </c>
      <c r="D34" s="115">
        <v>26333</v>
      </c>
      <c r="E34" s="107"/>
      <c r="F34" s="95">
        <v>10016</v>
      </c>
      <c r="G34" s="96">
        <v>34</v>
      </c>
      <c r="H34" s="119">
        <v>758006</v>
      </c>
      <c r="I34" s="115">
        <v>14416</v>
      </c>
    </row>
    <row r="35" spans="1:9" s="108" customFormat="1" ht="12.75" customHeight="1">
      <c r="A35" s="95">
        <v>10005</v>
      </c>
      <c r="B35" s="96">
        <v>19</v>
      </c>
      <c r="C35" s="119">
        <v>1173039</v>
      </c>
      <c r="D35" s="115">
        <v>24503</v>
      </c>
      <c r="E35" s="107"/>
      <c r="F35" s="95">
        <v>10017</v>
      </c>
      <c r="G35" s="96">
        <v>70</v>
      </c>
      <c r="H35" s="119">
        <v>5785733</v>
      </c>
      <c r="I35" s="115">
        <v>33177</v>
      </c>
    </row>
    <row r="36" spans="1:9" s="108" customFormat="1" ht="12.75" customHeight="1">
      <c r="A36" s="95">
        <v>10010</v>
      </c>
      <c r="B36" s="96">
        <v>52</v>
      </c>
      <c r="C36" s="119">
        <v>2861973</v>
      </c>
      <c r="D36" s="115">
        <v>19869</v>
      </c>
      <c r="E36" s="107"/>
      <c r="F36" s="95">
        <v>10018</v>
      </c>
      <c r="G36" s="96">
        <v>61</v>
      </c>
      <c r="H36" s="119">
        <v>2903752</v>
      </c>
      <c r="I36" s="115">
        <v>25088</v>
      </c>
    </row>
    <row r="37" spans="1:9" s="108" customFormat="1" ht="12.75" customHeight="1">
      <c r="A37" s="95">
        <v>10011</v>
      </c>
      <c r="B37" s="96">
        <v>47</v>
      </c>
      <c r="C37" s="119">
        <v>2010433</v>
      </c>
      <c r="D37" s="115">
        <v>20576</v>
      </c>
      <c r="E37" s="107"/>
      <c r="F37" s="95">
        <v>10019</v>
      </c>
      <c r="G37" s="96">
        <v>93</v>
      </c>
      <c r="H37" s="119">
        <v>10190948</v>
      </c>
      <c r="I37" s="115">
        <v>28464</v>
      </c>
    </row>
    <row r="38" spans="1:9" s="108" customFormat="1" ht="12.75" customHeight="1">
      <c r="A38" s="95">
        <v>10012</v>
      </c>
      <c r="B38" s="96">
        <v>33</v>
      </c>
      <c r="C38" s="119">
        <v>1003925</v>
      </c>
      <c r="D38" s="115">
        <v>14505</v>
      </c>
      <c r="E38" s="107"/>
      <c r="F38" s="95">
        <v>10020</v>
      </c>
      <c r="G38" s="96">
        <v>16</v>
      </c>
      <c r="H38" s="119">
        <v>2435009</v>
      </c>
      <c r="I38" s="115">
        <v>48669</v>
      </c>
    </row>
    <row r="39" spans="1:9" s="108" customFormat="1" ht="12.75" customHeight="1">
      <c r="A39" s="95">
        <v>10013</v>
      </c>
      <c r="B39" s="96">
        <v>31</v>
      </c>
      <c r="C39" s="119">
        <v>1465978</v>
      </c>
      <c r="D39" s="115">
        <v>20063</v>
      </c>
      <c r="E39" s="107"/>
      <c r="F39" s="95">
        <v>10021</v>
      </c>
      <c r="G39" s="96">
        <v>58</v>
      </c>
      <c r="H39" s="119">
        <v>4124034</v>
      </c>
      <c r="I39" s="115">
        <v>42013</v>
      </c>
    </row>
    <row r="40" spans="1:9" s="108" customFormat="1" ht="12.75" customHeight="1">
      <c r="A40" s="95">
        <v>10014</v>
      </c>
      <c r="B40" s="96">
        <v>38</v>
      </c>
      <c r="C40" s="119">
        <v>2004979</v>
      </c>
      <c r="D40" s="115">
        <v>20766</v>
      </c>
      <c r="E40" s="107"/>
      <c r="F40" s="95">
        <v>10022</v>
      </c>
      <c r="G40" s="96">
        <v>156</v>
      </c>
      <c r="H40" s="119">
        <v>21827505</v>
      </c>
      <c r="I40" s="115">
        <v>44663</v>
      </c>
    </row>
    <row r="41" spans="1:9" s="108" customFormat="1" ht="12.75" customHeight="1">
      <c r="A41" s="95">
        <v>10016</v>
      </c>
      <c r="B41" s="96">
        <v>50</v>
      </c>
      <c r="C41" s="119">
        <v>2002988</v>
      </c>
      <c r="D41" s="115">
        <v>21115</v>
      </c>
      <c r="E41" s="107"/>
      <c r="F41" s="95">
        <v>10023</v>
      </c>
      <c r="G41" s="96">
        <v>49</v>
      </c>
      <c r="H41" s="119">
        <v>2065462</v>
      </c>
      <c r="I41" s="115">
        <v>19839</v>
      </c>
    </row>
    <row r="42" spans="1:9" s="108" customFormat="1" ht="12.75" customHeight="1">
      <c r="A42" s="95">
        <v>10017</v>
      </c>
      <c r="B42" s="96">
        <v>60</v>
      </c>
      <c r="C42" s="119">
        <v>5387997</v>
      </c>
      <c r="D42" s="115">
        <v>23597</v>
      </c>
      <c r="E42" s="107"/>
      <c r="F42" s="95">
        <v>10024</v>
      </c>
      <c r="G42" s="96">
        <v>28</v>
      </c>
      <c r="H42" s="119">
        <v>1094810</v>
      </c>
      <c r="I42" s="115">
        <v>23011</v>
      </c>
    </row>
    <row r="43" spans="1:9" s="108" customFormat="1" ht="12.75" customHeight="1">
      <c r="A43" s="95">
        <v>10018</v>
      </c>
      <c r="B43" s="96">
        <v>59</v>
      </c>
      <c r="C43" s="119">
        <v>3220504</v>
      </c>
      <c r="D43" s="115">
        <v>21135</v>
      </c>
      <c r="E43" s="107"/>
      <c r="F43" s="95">
        <v>10028</v>
      </c>
      <c r="G43" s="96">
        <v>47</v>
      </c>
      <c r="H43" s="119">
        <v>2120126</v>
      </c>
      <c r="I43" s="115">
        <v>21842</v>
      </c>
    </row>
    <row r="44" spans="1:9" s="108" customFormat="1" ht="12.75" customHeight="1">
      <c r="A44" s="95">
        <v>10019</v>
      </c>
      <c r="B44" s="96">
        <v>80</v>
      </c>
      <c r="C44" s="119">
        <v>5342795</v>
      </c>
      <c r="D44" s="115">
        <v>17067</v>
      </c>
      <c r="E44" s="107"/>
      <c r="F44" s="95">
        <v>10036</v>
      </c>
      <c r="G44" s="96">
        <v>65</v>
      </c>
      <c r="H44" s="119">
        <v>8095828</v>
      </c>
      <c r="I44" s="115">
        <v>46240</v>
      </c>
    </row>
    <row r="45" spans="1:9" s="108" customFormat="1" ht="12.75" customHeight="1">
      <c r="A45" s="95">
        <v>10020</v>
      </c>
      <c r="B45" s="96">
        <v>16</v>
      </c>
      <c r="C45" s="119">
        <v>1032235</v>
      </c>
      <c r="D45" s="115">
        <v>22719</v>
      </c>
      <c r="E45" s="107"/>
      <c r="F45" s="95">
        <v>10038</v>
      </c>
      <c r="G45" s="96">
        <v>10</v>
      </c>
      <c r="H45" s="119">
        <v>434852</v>
      </c>
      <c r="I45" s="115">
        <v>23266</v>
      </c>
    </row>
    <row r="46" spans="1:9" s="108" customFormat="1" ht="12.75" customHeight="1">
      <c r="A46" s="95">
        <v>10022</v>
      </c>
      <c r="B46" s="96">
        <v>76</v>
      </c>
      <c r="C46" s="119">
        <v>8829091</v>
      </c>
      <c r="D46" s="115">
        <v>23985</v>
      </c>
      <c r="E46" s="107"/>
      <c r="F46" s="95">
        <v>10065</v>
      </c>
      <c r="G46" s="96">
        <v>52</v>
      </c>
      <c r="H46" s="119">
        <v>4698487</v>
      </c>
      <c r="I46" s="115">
        <v>50615</v>
      </c>
    </row>
    <row r="47" spans="1:9" s="108" customFormat="1" ht="12.75" customHeight="1">
      <c r="A47" s="95">
        <v>10023</v>
      </c>
      <c r="B47" s="96">
        <v>22</v>
      </c>
      <c r="C47" s="119">
        <v>467925</v>
      </c>
      <c r="D47" s="115">
        <v>17849</v>
      </c>
      <c r="E47" s="107"/>
      <c r="F47" s="95">
        <v>10075</v>
      </c>
      <c r="G47" s="96">
        <v>20</v>
      </c>
      <c r="H47" s="119">
        <v>801231</v>
      </c>
      <c r="I47" s="115">
        <v>27464</v>
      </c>
    </row>
    <row r="48" spans="1:9" s="108" customFormat="1" ht="12.75" customHeight="1">
      <c r="A48" s="95">
        <v>10028</v>
      </c>
      <c r="B48" s="96">
        <v>16</v>
      </c>
      <c r="C48" s="119">
        <v>277008</v>
      </c>
      <c r="D48" s="115">
        <v>14826</v>
      </c>
      <c r="E48" s="107"/>
      <c r="F48" s="95">
        <v>10128</v>
      </c>
      <c r="G48" s="96">
        <v>15</v>
      </c>
      <c r="H48" s="119">
        <v>456345</v>
      </c>
      <c r="I48" s="115">
        <v>19016</v>
      </c>
    </row>
    <row r="49" spans="1:9" s="108" customFormat="1" ht="12.75" customHeight="1">
      <c r="A49" s="95">
        <v>10036</v>
      </c>
      <c r="B49" s="96">
        <v>68</v>
      </c>
      <c r="C49" s="119">
        <v>8565183</v>
      </c>
      <c r="D49" s="115">
        <v>17758</v>
      </c>
      <c r="E49" s="107"/>
      <c r="F49" s="95">
        <v>10281</v>
      </c>
      <c r="G49" s="96">
        <v>15</v>
      </c>
      <c r="H49" s="119">
        <v>529724</v>
      </c>
      <c r="I49" s="115">
        <v>16401</v>
      </c>
    </row>
    <row r="50" spans="1:9" s="108" customFormat="1" ht="12.75" customHeight="1">
      <c r="A50" s="95">
        <v>10038</v>
      </c>
      <c r="B50" s="96">
        <v>13</v>
      </c>
      <c r="C50" s="119">
        <v>1335069</v>
      </c>
      <c r="D50" s="115">
        <v>25093</v>
      </c>
      <c r="E50" s="107"/>
      <c r="F50" s="95"/>
      <c r="G50" s="96"/>
      <c r="H50" s="119"/>
      <c r="I50" s="115"/>
    </row>
    <row r="51" spans="1:9" s="108" customFormat="1" ht="12.75" customHeight="1">
      <c r="A51" s="95">
        <v>10065</v>
      </c>
      <c r="B51" s="96">
        <v>20</v>
      </c>
      <c r="C51" s="119">
        <v>1240497</v>
      </c>
      <c r="D51" s="115">
        <v>19846</v>
      </c>
      <c r="E51" s="107"/>
      <c r="F51" s="26" t="s">
        <v>79</v>
      </c>
      <c r="G51" s="27"/>
      <c r="H51" s="123"/>
      <c r="I51" s="113"/>
    </row>
    <row r="52" spans="1:9" s="108" customFormat="1" ht="12.75" customHeight="1">
      <c r="A52" s="95"/>
      <c r="B52" s="96"/>
      <c r="C52" s="119"/>
      <c r="D52" s="115"/>
      <c r="E52" s="107"/>
      <c r="F52" s="95">
        <v>10012</v>
      </c>
      <c r="G52" s="96">
        <v>21</v>
      </c>
      <c r="H52" s="119">
        <v>1181631</v>
      </c>
      <c r="I52" s="115">
        <v>26631</v>
      </c>
    </row>
    <row r="53" spans="1:9" s="108" customFormat="1" ht="12.75" customHeight="1">
      <c r="A53" s="26" t="s">
        <v>77</v>
      </c>
      <c r="B53" s="96"/>
      <c r="C53" s="118"/>
      <c r="D53" s="114"/>
      <c r="E53" s="107"/>
      <c r="F53" s="95">
        <v>10018</v>
      </c>
      <c r="G53" s="96">
        <v>18</v>
      </c>
      <c r="H53" s="119">
        <v>1188010</v>
      </c>
      <c r="I53" s="115">
        <v>22728</v>
      </c>
    </row>
    <row r="54" spans="1:9" s="108" customFormat="1" ht="12.75" customHeight="1">
      <c r="A54" s="95">
        <v>10001</v>
      </c>
      <c r="B54" s="96">
        <v>40</v>
      </c>
      <c r="C54" s="119">
        <v>2274209</v>
      </c>
      <c r="D54" s="115">
        <v>25800</v>
      </c>
      <c r="E54" s="107"/>
      <c r="F54" s="95">
        <v>10022</v>
      </c>
      <c r="G54" s="96">
        <v>16</v>
      </c>
      <c r="H54" s="119">
        <v>1736842</v>
      </c>
      <c r="I54" s="115">
        <v>32745</v>
      </c>
    </row>
    <row r="55" spans="1:9" s="108" customFormat="1" ht="12.75" customHeight="1">
      <c r="A55" s="124">
        <v>10004</v>
      </c>
      <c r="B55" s="125">
        <v>14</v>
      </c>
      <c r="C55" s="126">
        <v>613100</v>
      </c>
      <c r="D55" s="127">
        <v>37599</v>
      </c>
      <c r="E55" s="107"/>
      <c r="F55" s="124"/>
      <c r="G55" s="125"/>
      <c r="H55" s="126"/>
      <c r="I55" s="127"/>
    </row>
    <row r="56" s="108" customFormat="1" ht="12.75" customHeight="1">
      <c r="E56" s="107"/>
    </row>
    <row r="57" s="108" customFormat="1" ht="12.75" customHeight="1">
      <c r="E57" s="107"/>
    </row>
  </sheetData>
  <sheetProtection/>
  <mergeCells count="7">
    <mergeCell ref="A8:I8"/>
    <mergeCell ref="A1:I1"/>
    <mergeCell ref="A2:I2"/>
    <mergeCell ref="A4:I4"/>
    <mergeCell ref="A5:I5"/>
    <mergeCell ref="A6:I6"/>
    <mergeCell ref="A7:I7"/>
  </mergeCells>
  <printOptions/>
  <pageMargins left="0.7" right="0.7" top="0.75" bottom="0.75" header="0.3" footer="0.3"/>
  <pageSetup fitToHeight="1" fitToWidth="1" orientation="portrait" scale="87" r:id="rId1"/>
</worksheet>
</file>

<file path=xl/worksheets/sheet19.xml><?xml version="1.0" encoding="utf-8"?>
<worksheet xmlns="http://schemas.openxmlformats.org/spreadsheetml/2006/main" xmlns:r="http://schemas.openxmlformats.org/officeDocument/2006/relationships">
  <sheetPr>
    <tabColor rgb="FFCC99FF"/>
  </sheetPr>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tabColor rgb="FF99CCFF"/>
    <pageSetUpPr fitToPage="1"/>
  </sheetPr>
  <dimension ref="A1:H32"/>
  <sheetViews>
    <sheetView showGridLines="0" zoomScalePageLayoutView="0" workbookViewId="0" topLeftCell="A1">
      <selection activeCell="A1" sqref="A1:H1"/>
    </sheetView>
  </sheetViews>
  <sheetFormatPr defaultColWidth="9.140625" defaultRowHeight="15"/>
  <cols>
    <col min="1" max="1" width="28.7109375" style="1" customWidth="1"/>
    <col min="2" max="3" width="11.8515625" style="2" customWidth="1"/>
    <col min="4" max="4" width="2.57421875" style="2" customWidth="1"/>
    <col min="5" max="5" width="14.7109375" style="2" customWidth="1"/>
    <col min="6" max="6" width="11.8515625" style="2" customWidth="1"/>
    <col min="7" max="7" width="2.8515625" style="1" customWidth="1"/>
    <col min="8" max="8" width="14.7109375" style="1" customWidth="1"/>
    <col min="9" max="16384" width="9.140625" style="1" customWidth="1"/>
  </cols>
  <sheetData>
    <row r="1" spans="1:8" ht="18">
      <c r="A1" s="242" t="s">
        <v>8</v>
      </c>
      <c r="B1" s="242"/>
      <c r="C1" s="242"/>
      <c r="D1" s="242"/>
      <c r="E1" s="242"/>
      <c r="F1" s="242"/>
      <c r="G1" s="242"/>
      <c r="H1" s="242"/>
    </row>
    <row r="2" spans="1:8" ht="18">
      <c r="A2" s="242" t="s">
        <v>70</v>
      </c>
      <c r="B2" s="242"/>
      <c r="C2" s="242"/>
      <c r="D2" s="242"/>
      <c r="E2" s="242"/>
      <c r="F2" s="242"/>
      <c r="G2" s="242"/>
      <c r="H2" s="242"/>
    </row>
    <row r="3" spans="1:8" ht="15">
      <c r="A3" s="3"/>
      <c r="B3" s="3"/>
      <c r="C3" s="3"/>
      <c r="D3" s="3"/>
      <c r="E3" s="3"/>
      <c r="F3" s="3"/>
      <c r="G3" s="3"/>
      <c r="H3" s="53"/>
    </row>
    <row r="4" spans="1:8" ht="18">
      <c r="A4" s="242" t="s">
        <v>39</v>
      </c>
      <c r="B4" s="242"/>
      <c r="C4" s="242"/>
      <c r="D4" s="242"/>
      <c r="E4" s="242"/>
      <c r="F4" s="242"/>
      <c r="G4" s="242"/>
      <c r="H4" s="242"/>
    </row>
    <row r="5" spans="1:8" ht="18" customHeight="1">
      <c r="A5" s="242" t="s">
        <v>102</v>
      </c>
      <c r="B5" s="242"/>
      <c r="C5" s="242"/>
      <c r="D5" s="242"/>
      <c r="E5" s="242"/>
      <c r="F5" s="242"/>
      <c r="G5" s="242"/>
      <c r="H5" s="242"/>
    </row>
    <row r="6" spans="1:8" ht="15.75">
      <c r="A6" s="243"/>
      <c r="B6" s="243"/>
      <c r="C6" s="243"/>
      <c r="D6" s="243"/>
      <c r="E6" s="243"/>
      <c r="F6" s="243"/>
      <c r="G6" s="243"/>
      <c r="H6" s="243"/>
    </row>
    <row r="7" spans="1:8" ht="30.75" customHeight="1">
      <c r="A7" s="11"/>
      <c r="B7" s="16"/>
      <c r="C7" s="218" t="s">
        <v>40</v>
      </c>
      <c r="D7" s="219"/>
      <c r="E7" s="216" t="s">
        <v>10</v>
      </c>
      <c r="F7" s="218" t="s">
        <v>40</v>
      </c>
      <c r="G7" s="12"/>
      <c r="H7" s="244" t="s">
        <v>112</v>
      </c>
    </row>
    <row r="8" spans="1:8" ht="15" customHeight="1">
      <c r="A8" s="71" t="s">
        <v>161</v>
      </c>
      <c r="B8" s="4" t="s">
        <v>61</v>
      </c>
      <c r="C8" s="5" t="s">
        <v>9</v>
      </c>
      <c r="D8" s="73"/>
      <c r="E8" s="217" t="s">
        <v>65</v>
      </c>
      <c r="F8" s="5" t="s">
        <v>9</v>
      </c>
      <c r="G8" s="72"/>
      <c r="H8" s="245"/>
    </row>
    <row r="9" spans="1:8" ht="12.75" customHeight="1">
      <c r="A9" s="88"/>
      <c r="B9" s="27"/>
      <c r="C9" s="28"/>
      <c r="D9" s="29"/>
      <c r="E9" s="30"/>
      <c r="F9" s="28"/>
      <c r="G9" s="31"/>
      <c r="H9" s="76"/>
    </row>
    <row r="10" spans="1:8" ht="19.5" customHeight="1">
      <c r="A10" s="26" t="s">
        <v>71</v>
      </c>
      <c r="B10" s="27">
        <v>222</v>
      </c>
      <c r="C10" s="28">
        <f aca="true" t="shared" si="0" ref="C10:C18">(B10/$B$31)*100</f>
        <v>2.6080827067669174</v>
      </c>
      <c r="D10" s="29" t="s">
        <v>11</v>
      </c>
      <c r="E10" s="30">
        <v>1101823</v>
      </c>
      <c r="F10" s="28">
        <f>(E10/$E$31)*100</f>
        <v>0.12999571661374798</v>
      </c>
      <c r="G10" s="31" t="s">
        <v>11</v>
      </c>
      <c r="H10" s="92">
        <v>5062</v>
      </c>
    </row>
    <row r="11" spans="1:8" ht="19.5" customHeight="1">
      <c r="A11" s="26" t="s">
        <v>44</v>
      </c>
      <c r="B11" s="27">
        <v>321</v>
      </c>
      <c r="C11" s="28">
        <f t="shared" si="0"/>
        <v>3.7711466165413534</v>
      </c>
      <c r="D11" s="29"/>
      <c r="E11" s="33">
        <v>1069701</v>
      </c>
      <c r="F11" s="28">
        <f>(E11/$E$31)*100</f>
        <v>0.12620588611550387</v>
      </c>
      <c r="G11" s="31"/>
      <c r="H11" s="77">
        <v>2935</v>
      </c>
    </row>
    <row r="12" spans="1:8" ht="19.5" customHeight="1">
      <c r="A12" s="26" t="s">
        <v>45</v>
      </c>
      <c r="B12" s="27">
        <v>341</v>
      </c>
      <c r="C12" s="28">
        <f t="shared" si="0"/>
        <v>4.006109022556391</v>
      </c>
      <c r="D12" s="29"/>
      <c r="E12" s="33">
        <v>2958444</v>
      </c>
      <c r="F12" s="28">
        <f>(E12/$E$31)*100</f>
        <v>0.34904430915096435</v>
      </c>
      <c r="G12" s="31"/>
      <c r="H12" s="77">
        <v>8719</v>
      </c>
    </row>
    <row r="13" spans="1:8" ht="19.5" customHeight="1">
      <c r="A13" s="26" t="s">
        <v>46</v>
      </c>
      <c r="B13" s="27">
        <v>600</v>
      </c>
      <c r="C13" s="28">
        <f t="shared" si="0"/>
        <v>7.048872180451128</v>
      </c>
      <c r="D13" s="29"/>
      <c r="E13" s="33">
        <v>7583245</v>
      </c>
      <c r="F13" s="28">
        <f aca="true" t="shared" si="1" ref="F13:F18">(E13/$E$31)*100</f>
        <v>0.8946894084010056</v>
      </c>
      <c r="G13" s="31"/>
      <c r="H13" s="77">
        <v>12662</v>
      </c>
    </row>
    <row r="14" spans="1:8" ht="19.5" customHeight="1">
      <c r="A14" s="26" t="s">
        <v>47</v>
      </c>
      <c r="B14" s="27">
        <v>582</v>
      </c>
      <c r="C14" s="28">
        <f t="shared" si="0"/>
        <v>6.837406015037593</v>
      </c>
      <c r="D14" s="29"/>
      <c r="E14" s="33">
        <v>8504050</v>
      </c>
      <c r="F14" s="28">
        <f t="shared" si="1"/>
        <v>1.0033281878025266</v>
      </c>
      <c r="G14" s="31"/>
      <c r="H14" s="77">
        <v>14655</v>
      </c>
    </row>
    <row r="15" spans="1:8" ht="19.5" customHeight="1">
      <c r="A15" s="26" t="s">
        <v>48</v>
      </c>
      <c r="B15" s="27">
        <v>498</v>
      </c>
      <c r="C15" s="28">
        <f t="shared" si="0"/>
        <v>5.8505639097744355</v>
      </c>
      <c r="D15" s="29"/>
      <c r="E15" s="33">
        <v>8233276</v>
      </c>
      <c r="F15" s="28">
        <f t="shared" si="1"/>
        <v>0.9713816227277633</v>
      </c>
      <c r="G15" s="31"/>
      <c r="H15" s="77">
        <v>16559</v>
      </c>
    </row>
    <row r="16" spans="1:8" ht="19.5" customHeight="1">
      <c r="A16" s="26" t="s">
        <v>49</v>
      </c>
      <c r="B16" s="27">
        <v>465</v>
      </c>
      <c r="C16" s="28">
        <f t="shared" si="0"/>
        <v>5.462875939849624</v>
      </c>
      <c r="D16" s="29"/>
      <c r="E16" s="33">
        <v>8595551</v>
      </c>
      <c r="F16" s="28">
        <f t="shared" si="1"/>
        <v>1.014123694944667</v>
      </c>
      <c r="G16" s="31"/>
      <c r="H16" s="77">
        <v>18482</v>
      </c>
    </row>
    <row r="17" spans="1:8" ht="19.5" customHeight="1">
      <c r="A17" s="26" t="s">
        <v>50</v>
      </c>
      <c r="B17" s="27">
        <v>370</v>
      </c>
      <c r="C17" s="28">
        <f t="shared" si="0"/>
        <v>4.3468045112781954</v>
      </c>
      <c r="D17" s="29"/>
      <c r="E17" s="33">
        <v>7485268</v>
      </c>
      <c r="F17" s="28">
        <f t="shared" si="1"/>
        <v>0.8831298472676247</v>
      </c>
      <c r="G17" s="31"/>
      <c r="H17" s="77">
        <v>20379</v>
      </c>
    </row>
    <row r="18" spans="1:8" ht="19.5" customHeight="1">
      <c r="A18" s="26" t="s">
        <v>51</v>
      </c>
      <c r="B18" s="27">
        <v>329</v>
      </c>
      <c r="C18" s="28">
        <f t="shared" si="0"/>
        <v>3.8651315789473686</v>
      </c>
      <c r="D18" s="29"/>
      <c r="E18" s="33">
        <v>7327766</v>
      </c>
      <c r="F18" s="28">
        <f t="shared" si="1"/>
        <v>0.8645473840606498</v>
      </c>
      <c r="G18" s="31"/>
      <c r="H18" s="77">
        <v>22457</v>
      </c>
    </row>
    <row r="19" spans="1:8" ht="19.5" customHeight="1">
      <c r="A19" s="26" t="s">
        <v>60</v>
      </c>
      <c r="B19" s="27">
        <v>558</v>
      </c>
      <c r="C19" s="28">
        <f aca="true" t="shared" si="2" ref="C19:C29">(B19/$B$31)*100</f>
        <v>6.555451127819549</v>
      </c>
      <c r="D19" s="29"/>
      <c r="E19" s="33">
        <v>13974136</v>
      </c>
      <c r="F19" s="28">
        <f aca="true" t="shared" si="3" ref="F19:F29">(E19/$E$31)*100</f>
        <v>1.6487020359694557</v>
      </c>
      <c r="G19" s="31"/>
      <c r="H19" s="77">
        <v>25095</v>
      </c>
    </row>
    <row r="20" spans="1:8" ht="19.5" customHeight="1">
      <c r="A20" s="26" t="s">
        <v>52</v>
      </c>
      <c r="B20" s="27">
        <v>444</v>
      </c>
      <c r="C20" s="28">
        <f t="shared" si="2"/>
        <v>5.216165413533835</v>
      </c>
      <c r="D20" s="29"/>
      <c r="E20" s="33">
        <v>12883449</v>
      </c>
      <c r="F20" s="28">
        <f t="shared" si="3"/>
        <v>1.5200201713085264</v>
      </c>
      <c r="G20" s="31"/>
      <c r="H20" s="77">
        <v>29070</v>
      </c>
    </row>
    <row r="21" spans="1:8" ht="19.5" customHeight="1">
      <c r="A21" s="26" t="s">
        <v>53</v>
      </c>
      <c r="B21" s="27">
        <v>349</v>
      </c>
      <c r="C21" s="28">
        <f t="shared" si="2"/>
        <v>4.100093984962406</v>
      </c>
      <c r="D21" s="29"/>
      <c r="E21" s="33">
        <v>11463358</v>
      </c>
      <c r="F21" s="28">
        <f t="shared" si="3"/>
        <v>1.3524744337429337</v>
      </c>
      <c r="G21" s="31"/>
      <c r="H21" s="77">
        <v>32899</v>
      </c>
    </row>
    <row r="22" spans="1:8" ht="19.5" customHeight="1">
      <c r="A22" s="26" t="s">
        <v>54</v>
      </c>
      <c r="B22" s="27">
        <v>291</v>
      </c>
      <c r="C22" s="28">
        <f t="shared" si="2"/>
        <v>3.4187030075187965</v>
      </c>
      <c r="D22" s="29"/>
      <c r="E22" s="48">
        <v>10660494</v>
      </c>
      <c r="F22" s="28">
        <f t="shared" si="3"/>
        <v>1.2577506160123364</v>
      </c>
      <c r="G22" s="49"/>
      <c r="H22" s="90">
        <v>36626</v>
      </c>
    </row>
    <row r="23" spans="1:8" ht="19.5" customHeight="1">
      <c r="A23" s="26" t="s">
        <v>68</v>
      </c>
      <c r="B23" s="27">
        <v>902</v>
      </c>
      <c r="C23" s="28">
        <f t="shared" si="2"/>
        <v>10.596804511278195</v>
      </c>
      <c r="D23" s="29"/>
      <c r="E23" s="33">
        <v>42884258</v>
      </c>
      <c r="F23" s="28">
        <f t="shared" si="3"/>
        <v>5.059587474720399</v>
      </c>
      <c r="G23" s="31"/>
      <c r="H23" s="77">
        <v>47318</v>
      </c>
    </row>
    <row r="24" spans="1:8" ht="19.5" customHeight="1">
      <c r="A24" s="26" t="s">
        <v>69</v>
      </c>
      <c r="B24" s="27">
        <v>520</v>
      </c>
      <c r="C24" s="28">
        <f t="shared" si="2"/>
        <v>6.109022556390977</v>
      </c>
      <c r="D24" s="29"/>
      <c r="E24" s="33">
        <v>34810757</v>
      </c>
      <c r="F24" s="28">
        <f t="shared" si="3"/>
        <v>4.107056489183874</v>
      </c>
      <c r="G24" s="31"/>
      <c r="H24" s="77">
        <v>66120</v>
      </c>
    </row>
    <row r="25" spans="1:8" ht="19.5" customHeight="1">
      <c r="A25" s="26" t="s">
        <v>55</v>
      </c>
      <c r="B25" s="27">
        <v>506</v>
      </c>
      <c r="C25" s="28">
        <f t="shared" si="2"/>
        <v>5.944548872180451</v>
      </c>
      <c r="D25" s="29"/>
      <c r="E25" s="33">
        <v>47982056</v>
      </c>
      <c r="F25" s="28">
        <f t="shared" si="3"/>
        <v>5.661037892947403</v>
      </c>
      <c r="G25" s="31"/>
      <c r="H25" s="77">
        <v>93757</v>
      </c>
    </row>
    <row r="26" spans="1:8" ht="19.5" customHeight="1">
      <c r="A26" s="26" t="s">
        <v>56</v>
      </c>
      <c r="B26" s="27">
        <v>268</v>
      </c>
      <c r="C26" s="28">
        <f t="shared" si="2"/>
        <v>3.148496240601504</v>
      </c>
      <c r="D26" s="29"/>
      <c r="E26" s="33">
        <v>36009918</v>
      </c>
      <c r="F26" s="28">
        <f t="shared" si="3"/>
        <v>4.248536376180477</v>
      </c>
      <c r="G26" s="31"/>
      <c r="H26" s="77">
        <v>133364.36</v>
      </c>
    </row>
    <row r="27" spans="1:8" ht="19.5" customHeight="1">
      <c r="A27" s="26" t="s">
        <v>57</v>
      </c>
      <c r="B27" s="27">
        <v>167</v>
      </c>
      <c r="C27" s="28">
        <f t="shared" si="2"/>
        <v>1.961936090225564</v>
      </c>
      <c r="D27" s="29"/>
      <c r="E27" s="33">
        <v>29220438</v>
      </c>
      <c r="F27" s="28">
        <f t="shared" si="3"/>
        <v>3.447497263696249</v>
      </c>
      <c r="G27" s="31"/>
      <c r="H27" s="77">
        <v>175540</v>
      </c>
    </row>
    <row r="28" spans="1:8" ht="19.5" customHeight="1">
      <c r="A28" s="26" t="s">
        <v>59</v>
      </c>
      <c r="B28" s="27">
        <v>372</v>
      </c>
      <c r="C28" s="28">
        <f t="shared" si="2"/>
        <v>4.370300751879699</v>
      </c>
      <c r="D28" s="29"/>
      <c r="E28" s="33">
        <v>101286540</v>
      </c>
      <c r="F28" s="28">
        <f t="shared" si="3"/>
        <v>11.950028589552993</v>
      </c>
      <c r="G28" s="31"/>
      <c r="H28" s="77">
        <v>262508</v>
      </c>
    </row>
    <row r="29" spans="1:8" ht="19.5" customHeight="1">
      <c r="A29" s="26" t="s">
        <v>73</v>
      </c>
      <c r="B29" s="27">
        <v>407</v>
      </c>
      <c r="C29" s="28">
        <f t="shared" si="2"/>
        <v>4.781484962406015</v>
      </c>
      <c r="D29" s="29"/>
      <c r="E29" s="33">
        <v>453549553</v>
      </c>
      <c r="F29" s="28">
        <f t="shared" si="3"/>
        <v>53.510862599600905</v>
      </c>
      <c r="G29" s="31"/>
      <c r="H29" s="77">
        <v>684011.8</v>
      </c>
    </row>
    <row r="30" spans="1:8" ht="18" customHeight="1">
      <c r="A30" s="26"/>
      <c r="B30" s="27"/>
      <c r="C30" s="29"/>
      <c r="D30" s="29"/>
      <c r="E30" s="78"/>
      <c r="F30" s="29"/>
      <c r="G30" s="31"/>
      <c r="H30" s="89"/>
    </row>
    <row r="31" spans="1:8" ht="15">
      <c r="A31" s="79" t="s">
        <v>0</v>
      </c>
      <c r="B31" s="80">
        <f>SUM(B10:B29)</f>
        <v>8512</v>
      </c>
      <c r="C31" s="81">
        <f>SUM(C10:C29)</f>
        <v>100</v>
      </c>
      <c r="D31" s="82" t="s">
        <v>11</v>
      </c>
      <c r="E31" s="83">
        <f>SUM(E10:E29)</f>
        <v>847584081</v>
      </c>
      <c r="F31" s="81">
        <f>SUM(F10:F29)</f>
        <v>100</v>
      </c>
      <c r="G31" s="84" t="s">
        <v>11</v>
      </c>
      <c r="H31" s="85">
        <v>26891.64</v>
      </c>
    </row>
    <row r="32" spans="1:8" ht="15">
      <c r="A32" s="18"/>
      <c r="B32" s="19"/>
      <c r="C32" s="20"/>
      <c r="D32" s="21"/>
      <c r="E32" s="22"/>
      <c r="F32" s="20"/>
      <c r="G32" s="23"/>
      <c r="H32" s="23"/>
    </row>
  </sheetData>
  <sheetProtection/>
  <mergeCells count="6">
    <mergeCell ref="A1:H1"/>
    <mergeCell ref="A2:H2"/>
    <mergeCell ref="A4:H4"/>
    <mergeCell ref="A5:H5"/>
    <mergeCell ref="A6:H6"/>
    <mergeCell ref="H7:H8"/>
  </mergeCells>
  <printOptions/>
  <pageMargins left="0.7" right="0.7" top="0.75" bottom="0.75" header="0.3" footer="0.3"/>
  <pageSetup fitToHeight="1" fitToWidth="1" orientation="portrait" scale="91" r:id="rId1"/>
</worksheet>
</file>

<file path=xl/worksheets/sheet3.xml><?xml version="1.0" encoding="utf-8"?>
<worksheet xmlns="http://schemas.openxmlformats.org/spreadsheetml/2006/main" xmlns:r="http://schemas.openxmlformats.org/officeDocument/2006/relationships">
  <sheetPr>
    <tabColor rgb="FF99CCFF"/>
    <pageSetUpPr fitToPage="1"/>
  </sheetPr>
  <dimension ref="A1:K22"/>
  <sheetViews>
    <sheetView showGridLines="0" zoomScalePageLayoutView="0" workbookViewId="0" topLeftCell="A1">
      <selection activeCell="A1" sqref="A1:K1"/>
    </sheetView>
  </sheetViews>
  <sheetFormatPr defaultColWidth="9.140625" defaultRowHeight="15"/>
  <cols>
    <col min="1" max="1" width="25.8515625" style="177" customWidth="1"/>
    <col min="2" max="2" width="12.7109375" style="151" customWidth="1"/>
    <col min="3" max="3" width="10.28125" style="151" customWidth="1"/>
    <col min="4" max="4" width="2.57421875" style="151" customWidth="1"/>
    <col min="5" max="5" width="12.7109375" style="151" customWidth="1"/>
    <col min="6" max="6" width="10.421875" style="151" customWidth="1"/>
    <col min="7" max="7" width="2.57421875" style="151" customWidth="1"/>
    <col min="8" max="8" width="15.7109375" style="151" customWidth="1"/>
    <col min="9" max="9" width="8.7109375" style="151" customWidth="1"/>
    <col min="10" max="10" width="2.57421875" style="151" customWidth="1"/>
    <col min="11" max="11" width="15.7109375" style="151" customWidth="1"/>
    <col min="12" max="16384" width="9.140625" style="151" customWidth="1"/>
  </cols>
  <sheetData>
    <row r="1" spans="1:11" ht="18">
      <c r="A1" s="246" t="s">
        <v>8</v>
      </c>
      <c r="B1" s="246"/>
      <c r="C1" s="246"/>
      <c r="D1" s="246"/>
      <c r="E1" s="246"/>
      <c r="F1" s="246"/>
      <c r="G1" s="246"/>
      <c r="H1" s="246"/>
      <c r="I1" s="246"/>
      <c r="J1" s="246"/>
      <c r="K1" s="246"/>
    </row>
    <row r="2" spans="1:11" ht="18">
      <c r="A2" s="246" t="s">
        <v>70</v>
      </c>
      <c r="B2" s="246"/>
      <c r="C2" s="246"/>
      <c r="D2" s="246"/>
      <c r="E2" s="246"/>
      <c r="F2" s="246"/>
      <c r="G2" s="246"/>
      <c r="H2" s="246"/>
      <c r="I2" s="246"/>
      <c r="J2" s="246"/>
      <c r="K2" s="246"/>
    </row>
    <row r="3" spans="1:8" ht="15">
      <c r="A3" s="111"/>
      <c r="B3" s="111"/>
      <c r="C3" s="111"/>
      <c r="D3" s="111"/>
      <c r="E3" s="111"/>
      <c r="F3" s="111"/>
      <c r="G3" s="51"/>
      <c r="H3" s="51"/>
    </row>
    <row r="4" spans="1:11" ht="18">
      <c r="A4" s="246" t="s">
        <v>38</v>
      </c>
      <c r="B4" s="246"/>
      <c r="C4" s="246"/>
      <c r="D4" s="246"/>
      <c r="E4" s="246"/>
      <c r="F4" s="246"/>
      <c r="G4" s="246"/>
      <c r="H4" s="246"/>
      <c r="I4" s="246"/>
      <c r="J4" s="246"/>
      <c r="K4" s="246"/>
    </row>
    <row r="5" spans="1:11" ht="18">
      <c r="A5" s="246" t="s">
        <v>102</v>
      </c>
      <c r="B5" s="246"/>
      <c r="C5" s="246"/>
      <c r="D5" s="246"/>
      <c r="E5" s="246"/>
      <c r="F5" s="246"/>
      <c r="G5" s="246"/>
      <c r="H5" s="246"/>
      <c r="I5" s="246"/>
      <c r="J5" s="246"/>
      <c r="K5" s="246"/>
    </row>
    <row r="6" spans="1:11" ht="18">
      <c r="A6" s="246" t="s">
        <v>101</v>
      </c>
      <c r="B6" s="246"/>
      <c r="C6" s="246"/>
      <c r="D6" s="246"/>
      <c r="E6" s="246"/>
      <c r="F6" s="246"/>
      <c r="G6" s="246"/>
      <c r="H6" s="246"/>
      <c r="I6" s="246"/>
      <c r="J6" s="246"/>
      <c r="K6" s="246"/>
    </row>
    <row r="7" spans="1:11" ht="18">
      <c r="A7" s="202"/>
      <c r="B7" s="202"/>
      <c r="C7" s="202"/>
      <c r="D7" s="202"/>
      <c r="E7" s="202"/>
      <c r="F7" s="202"/>
      <c r="G7" s="202"/>
      <c r="H7" s="202"/>
      <c r="I7" s="202"/>
      <c r="J7" s="202"/>
      <c r="K7" s="202"/>
    </row>
    <row r="8" spans="1:11" ht="28.5" customHeight="1">
      <c r="A8" s="130"/>
      <c r="B8" s="16"/>
      <c r="C8" s="218" t="s">
        <v>40</v>
      </c>
      <c r="D8" s="219"/>
      <c r="E8" s="16"/>
      <c r="F8" s="218" t="s">
        <v>40</v>
      </c>
      <c r="G8" s="219"/>
      <c r="H8" s="216" t="s">
        <v>141</v>
      </c>
      <c r="I8" s="218" t="s">
        <v>40</v>
      </c>
      <c r="J8" s="219"/>
      <c r="K8" s="247" t="s">
        <v>112</v>
      </c>
    </row>
    <row r="9" spans="1:11" ht="15" customHeight="1">
      <c r="A9" s="79" t="s">
        <v>161</v>
      </c>
      <c r="B9" s="4" t="s">
        <v>61</v>
      </c>
      <c r="C9" s="5" t="s">
        <v>9</v>
      </c>
      <c r="D9" s="73"/>
      <c r="E9" s="4" t="s">
        <v>63</v>
      </c>
      <c r="F9" s="5" t="s">
        <v>9</v>
      </c>
      <c r="G9" s="73"/>
      <c r="H9" s="4" t="s">
        <v>137</v>
      </c>
      <c r="I9" s="5" t="s">
        <v>9</v>
      </c>
      <c r="J9" s="5"/>
      <c r="K9" s="248"/>
    </row>
    <row r="10" spans="1:11" ht="15">
      <c r="A10" s="26"/>
      <c r="E10" s="134"/>
      <c r="F10" s="149"/>
      <c r="G10" s="135"/>
      <c r="H10" s="149"/>
      <c r="I10" s="149"/>
      <c r="J10" s="135"/>
      <c r="K10" s="158"/>
    </row>
    <row r="11" spans="1:11" ht="15">
      <c r="A11" s="26" t="s">
        <v>94</v>
      </c>
      <c r="B11" s="137">
        <v>27</v>
      </c>
      <c r="C11" s="159">
        <f aca="true" t="shared" si="0" ref="C11:C20">(B11/B$22)*100</f>
        <v>2.2998296422487225</v>
      </c>
      <c r="D11" s="160" t="s">
        <v>11</v>
      </c>
      <c r="E11" s="137">
        <v>58</v>
      </c>
      <c r="F11" s="159">
        <f aca="true" t="shared" si="1" ref="F11:F20">(E11/E$22)*100</f>
        <v>1.156761069006781</v>
      </c>
      <c r="G11" s="173" t="s">
        <v>11</v>
      </c>
      <c r="H11" s="144">
        <v>307925</v>
      </c>
      <c r="I11" s="159">
        <f aca="true" t="shared" si="2" ref="I11:I20">(H11/H$22)*100</f>
        <v>0.06837112500778883</v>
      </c>
      <c r="J11" s="161" t="s">
        <v>11</v>
      </c>
      <c r="K11" s="162">
        <v>12711.95</v>
      </c>
    </row>
    <row r="12" spans="1:11" ht="19.5" customHeight="1">
      <c r="A12" s="26" t="s">
        <v>95</v>
      </c>
      <c r="B12" s="137">
        <v>22</v>
      </c>
      <c r="C12" s="159">
        <f t="shared" si="0"/>
        <v>1.8739352640545146</v>
      </c>
      <c r="D12" s="160"/>
      <c r="E12" s="137">
        <v>51</v>
      </c>
      <c r="F12" s="159">
        <f t="shared" si="1"/>
        <v>1.0171519744714799</v>
      </c>
      <c r="G12" s="173"/>
      <c r="H12" s="145">
        <v>383325</v>
      </c>
      <c r="I12" s="159">
        <f t="shared" si="2"/>
        <v>0.08511280829296307</v>
      </c>
      <c r="J12" s="161"/>
      <c r="K12" s="174">
        <v>17807.8</v>
      </c>
    </row>
    <row r="13" spans="1:11" ht="19.5" customHeight="1">
      <c r="A13" s="26" t="s">
        <v>96</v>
      </c>
      <c r="B13" s="137">
        <v>40</v>
      </c>
      <c r="C13" s="159">
        <f t="shared" si="0"/>
        <v>3.4071550255536627</v>
      </c>
      <c r="D13" s="160"/>
      <c r="E13" s="137">
        <v>80</v>
      </c>
      <c r="F13" s="159">
        <f t="shared" si="1"/>
        <v>1.5955325089748704</v>
      </c>
      <c r="G13" s="173"/>
      <c r="H13" s="145">
        <v>725371</v>
      </c>
      <c r="I13" s="159">
        <f t="shared" si="2"/>
        <v>0.16106010008289287</v>
      </c>
      <c r="J13" s="161"/>
      <c r="K13" s="174">
        <v>20065.93</v>
      </c>
    </row>
    <row r="14" spans="1:11" ht="19.5" customHeight="1">
      <c r="A14" s="26" t="s">
        <v>60</v>
      </c>
      <c r="B14" s="137">
        <v>39</v>
      </c>
      <c r="C14" s="159">
        <f t="shared" si="0"/>
        <v>3.321976149914821</v>
      </c>
      <c r="D14" s="160"/>
      <c r="E14" s="137">
        <v>83</v>
      </c>
      <c r="F14" s="159">
        <f t="shared" si="1"/>
        <v>1.6553649780614281</v>
      </c>
      <c r="G14" s="173"/>
      <c r="H14" s="145">
        <v>891430</v>
      </c>
      <c r="I14" s="159">
        <f t="shared" si="2"/>
        <v>0.19793154815521047</v>
      </c>
      <c r="J14" s="161"/>
      <c r="K14" s="174">
        <v>23888.39</v>
      </c>
    </row>
    <row r="15" spans="1:11" ht="19.5" customHeight="1">
      <c r="A15" s="26" t="s">
        <v>52</v>
      </c>
      <c r="B15" s="137">
        <v>35</v>
      </c>
      <c r="C15" s="159">
        <f t="shared" si="0"/>
        <v>2.9812606473594547</v>
      </c>
      <c r="D15" s="160"/>
      <c r="E15" s="137">
        <v>82</v>
      </c>
      <c r="F15" s="159">
        <f t="shared" si="1"/>
        <v>1.6354208216992423</v>
      </c>
      <c r="G15" s="173"/>
      <c r="H15" s="145">
        <v>970797</v>
      </c>
      <c r="I15" s="159">
        <f t="shared" si="2"/>
        <v>0.21555405713789516</v>
      </c>
      <c r="J15" s="161"/>
      <c r="K15" s="174">
        <v>28812.19</v>
      </c>
    </row>
    <row r="16" spans="1:11" ht="19.5" customHeight="1">
      <c r="A16" s="26" t="s">
        <v>97</v>
      </c>
      <c r="B16" s="137">
        <v>79</v>
      </c>
      <c r="C16" s="159">
        <f t="shared" si="0"/>
        <v>6.729131175468483</v>
      </c>
      <c r="D16" s="160"/>
      <c r="E16" s="137">
        <v>181</v>
      </c>
      <c r="F16" s="159">
        <f t="shared" si="1"/>
        <v>3.6098923015556443</v>
      </c>
      <c r="G16" s="173"/>
      <c r="H16" s="145">
        <v>2627894</v>
      </c>
      <c r="I16" s="159">
        <f t="shared" si="2"/>
        <v>0.583492958289253</v>
      </c>
      <c r="J16" s="161"/>
      <c r="K16" s="174">
        <v>33300.42</v>
      </c>
    </row>
    <row r="17" spans="1:11" ht="19.5" customHeight="1">
      <c r="A17" s="26" t="s">
        <v>68</v>
      </c>
      <c r="B17" s="146">
        <v>124</v>
      </c>
      <c r="C17" s="159">
        <f t="shared" si="0"/>
        <v>10.562180579216355</v>
      </c>
      <c r="D17" s="160"/>
      <c r="E17" s="146">
        <v>286</v>
      </c>
      <c r="F17" s="159">
        <f t="shared" si="1"/>
        <v>5.704028719585161</v>
      </c>
      <c r="G17" s="173"/>
      <c r="H17" s="145">
        <v>5921793</v>
      </c>
      <c r="I17" s="159">
        <f t="shared" si="2"/>
        <v>1.3148644945140822</v>
      </c>
      <c r="J17" s="161"/>
      <c r="K17" s="174">
        <v>47915.09</v>
      </c>
    </row>
    <row r="18" spans="1:11" ht="19.5" customHeight="1">
      <c r="A18" s="26" t="s">
        <v>69</v>
      </c>
      <c r="B18" s="137">
        <v>96</v>
      </c>
      <c r="C18" s="159">
        <f t="shared" si="0"/>
        <v>8.17717206132879</v>
      </c>
      <c r="D18" s="160"/>
      <c r="E18" s="137">
        <v>237</v>
      </c>
      <c r="F18" s="159">
        <f t="shared" si="1"/>
        <v>4.726765057838053</v>
      </c>
      <c r="G18" s="173"/>
      <c r="H18" s="145">
        <v>6386342</v>
      </c>
      <c r="I18" s="159">
        <f t="shared" si="2"/>
        <v>1.4180121368011434</v>
      </c>
      <c r="J18" s="161"/>
      <c r="K18" s="174">
        <v>66295.66</v>
      </c>
    </row>
    <row r="19" spans="1:11" ht="19.5" customHeight="1">
      <c r="A19" s="26" t="s">
        <v>98</v>
      </c>
      <c r="B19" s="146">
        <v>218</v>
      </c>
      <c r="C19" s="159">
        <f t="shared" si="0"/>
        <v>18.56899488926746</v>
      </c>
      <c r="D19" s="160"/>
      <c r="E19" s="146">
        <v>656</v>
      </c>
      <c r="F19" s="159">
        <f t="shared" si="1"/>
        <v>13.083366573593938</v>
      </c>
      <c r="G19" s="173"/>
      <c r="H19" s="145">
        <v>24024106</v>
      </c>
      <c r="I19" s="159">
        <f t="shared" si="2"/>
        <v>5.334270210364113</v>
      </c>
      <c r="J19" s="161"/>
      <c r="K19" s="174">
        <v>107909.33</v>
      </c>
    </row>
    <row r="20" spans="1:11" ht="19.5" customHeight="1">
      <c r="A20" s="26" t="s">
        <v>169</v>
      </c>
      <c r="B20" s="137">
        <v>494</v>
      </c>
      <c r="C20" s="159">
        <f t="shared" si="0"/>
        <v>42.078364565587734</v>
      </c>
      <c r="D20" s="160"/>
      <c r="E20" s="137">
        <v>3300</v>
      </c>
      <c r="F20" s="159">
        <f t="shared" si="1"/>
        <v>65.8157159952134</v>
      </c>
      <c r="G20" s="173"/>
      <c r="H20" s="145">
        <v>408133890</v>
      </c>
      <c r="I20" s="159">
        <f t="shared" si="2"/>
        <v>90.62133056135467</v>
      </c>
      <c r="J20" s="161"/>
      <c r="K20" s="174">
        <v>435268.08</v>
      </c>
    </row>
    <row r="21" spans="1:11" ht="15">
      <c r="A21" s="26"/>
      <c r="B21" s="146"/>
      <c r="C21" s="163"/>
      <c r="D21" s="163"/>
      <c r="E21" s="146"/>
      <c r="F21" s="163"/>
      <c r="G21" s="175"/>
      <c r="H21" s="165"/>
      <c r="I21" s="163"/>
      <c r="J21" s="164"/>
      <c r="K21" s="179"/>
    </row>
    <row r="22" spans="1:11" ht="15">
      <c r="A22" s="79" t="s">
        <v>0</v>
      </c>
      <c r="B22" s="167">
        <f>SUM(B11:B20)</f>
        <v>1174</v>
      </c>
      <c r="C22" s="168">
        <f>SUM(C11:C20)</f>
        <v>100</v>
      </c>
      <c r="D22" s="169" t="s">
        <v>11</v>
      </c>
      <c r="E22" s="167">
        <f>SUM(E11:E20)</f>
        <v>5014</v>
      </c>
      <c r="F22" s="168">
        <f>SUM(F11:F20)</f>
        <v>100</v>
      </c>
      <c r="G22" s="176" t="s">
        <v>11</v>
      </c>
      <c r="H22" s="171">
        <f>SUM(H11:H20)</f>
        <v>450372873</v>
      </c>
      <c r="I22" s="168">
        <f>SUM(I11:I20)</f>
        <v>100.00000000000001</v>
      </c>
      <c r="J22" s="170" t="s">
        <v>11</v>
      </c>
      <c r="K22" s="180">
        <v>113526.97</v>
      </c>
    </row>
  </sheetData>
  <sheetProtection/>
  <mergeCells count="6">
    <mergeCell ref="A1:K1"/>
    <mergeCell ref="A2:K2"/>
    <mergeCell ref="A4:K4"/>
    <mergeCell ref="A5:K5"/>
    <mergeCell ref="A6:K6"/>
    <mergeCell ref="K8:K9"/>
  </mergeCells>
  <printOptions/>
  <pageMargins left="0.7" right="0.7" top="0.75" bottom="0.75" header="0.3" footer="0.3"/>
  <pageSetup fitToHeight="1" fitToWidth="1" orientation="portrait" scale="75" r:id="rId1"/>
</worksheet>
</file>

<file path=xl/worksheets/sheet4.xml><?xml version="1.0" encoding="utf-8"?>
<worksheet xmlns="http://schemas.openxmlformats.org/spreadsheetml/2006/main" xmlns:r="http://schemas.openxmlformats.org/officeDocument/2006/relationships">
  <sheetPr>
    <tabColor rgb="FF99CCFF"/>
    <pageSetUpPr fitToPage="1"/>
  </sheetPr>
  <dimension ref="A1:H56"/>
  <sheetViews>
    <sheetView showGridLines="0" zoomScalePageLayoutView="0" workbookViewId="0" topLeftCell="A1">
      <selection activeCell="A1" sqref="A1:H1"/>
    </sheetView>
  </sheetViews>
  <sheetFormatPr defaultColWidth="9.140625" defaultRowHeight="15"/>
  <cols>
    <col min="1" max="1" width="34.00390625" style="1" customWidth="1"/>
    <col min="2" max="2" width="14.140625" style="1" customWidth="1"/>
    <col min="3" max="3" width="7.421875" style="1" customWidth="1"/>
    <col min="4" max="4" width="2.28125" style="1" customWidth="1"/>
    <col min="5" max="5" width="14.57421875" style="1" customWidth="1"/>
    <col min="6" max="6" width="7.421875" style="1" customWidth="1"/>
    <col min="7" max="7" width="2.28125" style="1" customWidth="1"/>
    <col min="8" max="8" width="14.8515625" style="1" customWidth="1"/>
    <col min="9" max="16384" width="9.140625" style="1" customWidth="1"/>
  </cols>
  <sheetData>
    <row r="1" spans="1:8" ht="18">
      <c r="A1" s="242" t="s">
        <v>8</v>
      </c>
      <c r="B1" s="242"/>
      <c r="C1" s="242"/>
      <c r="D1" s="242"/>
      <c r="E1" s="242"/>
      <c r="F1" s="242"/>
      <c r="G1" s="242"/>
      <c r="H1" s="242"/>
    </row>
    <row r="2" spans="1:8" ht="18">
      <c r="A2" s="242" t="s">
        <v>70</v>
      </c>
      <c r="B2" s="242"/>
      <c r="C2" s="242"/>
      <c r="D2" s="242"/>
      <c r="E2" s="242"/>
      <c r="F2" s="242"/>
      <c r="G2" s="242"/>
      <c r="H2" s="242"/>
    </row>
    <row r="3" spans="1:6" ht="15">
      <c r="A3" s="3"/>
      <c r="B3" s="3"/>
      <c r="C3" s="3"/>
      <c r="D3" s="3"/>
      <c r="E3" s="3"/>
      <c r="F3" s="3"/>
    </row>
    <row r="4" spans="1:8" ht="18">
      <c r="A4" s="242" t="s">
        <v>72</v>
      </c>
      <c r="B4" s="242"/>
      <c r="C4" s="242"/>
      <c r="D4" s="242"/>
      <c r="E4" s="242"/>
      <c r="F4" s="242"/>
      <c r="G4" s="242"/>
      <c r="H4" s="242"/>
    </row>
    <row r="5" spans="1:8" ht="18">
      <c r="A5" s="242" t="s">
        <v>62</v>
      </c>
      <c r="B5" s="242"/>
      <c r="C5" s="242"/>
      <c r="D5" s="242"/>
      <c r="E5" s="242"/>
      <c r="F5" s="242"/>
      <c r="G5" s="242"/>
      <c r="H5" s="242"/>
    </row>
    <row r="6" spans="1:8" ht="15.75">
      <c r="A6" s="243"/>
      <c r="B6" s="243"/>
      <c r="C6" s="243"/>
      <c r="D6" s="243"/>
      <c r="E6" s="243"/>
      <c r="F6" s="243"/>
      <c r="G6" s="243"/>
      <c r="H6" s="243"/>
    </row>
    <row r="7" spans="1:8" ht="32.25" customHeight="1">
      <c r="A7" s="11"/>
      <c r="B7" s="16"/>
      <c r="C7" s="218" t="s">
        <v>40</v>
      </c>
      <c r="D7" s="219"/>
      <c r="E7" s="216" t="s">
        <v>10</v>
      </c>
      <c r="F7" s="218" t="s">
        <v>40</v>
      </c>
      <c r="G7" s="12"/>
      <c r="H7" s="244" t="s">
        <v>112</v>
      </c>
    </row>
    <row r="8" spans="1:8" ht="15" customHeight="1">
      <c r="A8" s="220" t="s">
        <v>64</v>
      </c>
      <c r="B8" s="4" t="s">
        <v>61</v>
      </c>
      <c r="C8" s="5" t="s">
        <v>9</v>
      </c>
      <c r="D8" s="73"/>
      <c r="E8" s="217" t="s">
        <v>65</v>
      </c>
      <c r="F8" s="5" t="s">
        <v>9</v>
      </c>
      <c r="G8" s="72"/>
      <c r="H8" s="245"/>
    </row>
    <row r="9" spans="1:8" ht="15.75" customHeight="1">
      <c r="A9" s="6"/>
      <c r="B9" s="7"/>
      <c r="C9" s="8"/>
      <c r="D9" s="8"/>
      <c r="E9" s="7"/>
      <c r="F9" s="8"/>
      <c r="G9" s="9"/>
      <c r="H9" s="64"/>
    </row>
    <row r="10" spans="1:8" s="52" customFormat="1" ht="15">
      <c r="A10" s="35" t="s">
        <v>1</v>
      </c>
      <c r="B10" s="36">
        <f>SUM(B11:B14)</f>
        <v>1554</v>
      </c>
      <c r="C10" s="37">
        <f>(B10/B$56)*100</f>
        <v>18.25657894736842</v>
      </c>
      <c r="D10" s="37" t="s">
        <v>11</v>
      </c>
      <c r="E10" s="38">
        <f>SUM(E11:E14)</f>
        <v>226230008</v>
      </c>
      <c r="F10" s="37">
        <f>(E10/E$56)*100</f>
        <v>26.69115820734722</v>
      </c>
      <c r="G10" s="39" t="s">
        <v>11</v>
      </c>
      <c r="H10" s="69">
        <v>36380.73</v>
      </c>
    </row>
    <row r="11" spans="1:8" s="52" customFormat="1" ht="15">
      <c r="A11" s="40" t="s">
        <v>12</v>
      </c>
      <c r="B11" s="41">
        <v>207</v>
      </c>
      <c r="C11" s="42">
        <f>(B11/B$56)*100</f>
        <v>2.4318609022556394</v>
      </c>
      <c r="D11" s="42"/>
      <c r="E11" s="43">
        <v>91439363</v>
      </c>
      <c r="F11" s="42">
        <f>(E11/E$56)*100</f>
        <v>10.788235061248159</v>
      </c>
      <c r="G11" s="44"/>
      <c r="H11" s="66">
        <v>56712</v>
      </c>
    </row>
    <row r="12" spans="1:8" s="52" customFormat="1" ht="15">
      <c r="A12" s="40" t="s">
        <v>13</v>
      </c>
      <c r="B12" s="41">
        <v>46</v>
      </c>
      <c r="C12" s="42">
        <f>(B12/B$56)*100</f>
        <v>0.5404135338345865</v>
      </c>
      <c r="D12" s="42"/>
      <c r="E12" s="43">
        <v>2325160</v>
      </c>
      <c r="F12" s="42">
        <f>(E12/E$56)*100</f>
        <v>0.2743279459964279</v>
      </c>
      <c r="G12" s="44"/>
      <c r="H12" s="66">
        <v>27673</v>
      </c>
    </row>
    <row r="13" spans="1:8" s="52" customFormat="1" ht="15">
      <c r="A13" s="40" t="s">
        <v>14</v>
      </c>
      <c r="B13" s="41">
        <v>138</v>
      </c>
      <c r="C13" s="42">
        <f>(B13/B$56)*100</f>
        <v>1.6212406015037595</v>
      </c>
      <c r="D13" s="42"/>
      <c r="E13" s="43">
        <v>18365255</v>
      </c>
      <c r="F13" s="42">
        <f>(E13/E$56)*100</f>
        <v>2.166776773147064</v>
      </c>
      <c r="G13" s="44"/>
      <c r="H13" s="66">
        <v>41665</v>
      </c>
    </row>
    <row r="14" spans="1:8" s="52" customFormat="1" ht="14.25" customHeight="1">
      <c r="A14" s="40" t="s">
        <v>15</v>
      </c>
      <c r="B14" s="41">
        <v>1163</v>
      </c>
      <c r="C14" s="42">
        <f>(B14/B$56)*100</f>
        <v>13.663063909774436</v>
      </c>
      <c r="D14" s="42"/>
      <c r="E14" s="43">
        <v>114100230</v>
      </c>
      <c r="F14" s="42">
        <f>(E14/E$56)*100</f>
        <v>13.461818426955569</v>
      </c>
      <c r="G14" s="44"/>
      <c r="H14" s="66">
        <v>33094</v>
      </c>
    </row>
    <row r="15" spans="1:8" s="52" customFormat="1" ht="15">
      <c r="A15" s="35"/>
      <c r="B15" s="41"/>
      <c r="C15" s="42"/>
      <c r="D15" s="42"/>
      <c r="E15" s="43"/>
      <c r="F15" s="45"/>
      <c r="G15" s="44"/>
      <c r="H15" s="67"/>
    </row>
    <row r="16" spans="1:8" s="52" customFormat="1" ht="15">
      <c r="A16" s="35" t="s">
        <v>2</v>
      </c>
      <c r="B16" s="36">
        <v>284</v>
      </c>
      <c r="C16" s="37">
        <f>(B16/B$56)*100</f>
        <v>3.336466165413534</v>
      </c>
      <c r="D16" s="37"/>
      <c r="E16" s="46">
        <v>24041861</v>
      </c>
      <c r="F16" s="37">
        <f>(E16/E$56)*100</f>
        <v>2.8365163455683167</v>
      </c>
      <c r="G16" s="44"/>
      <c r="H16" s="68">
        <v>30848.13</v>
      </c>
    </row>
    <row r="17" spans="1:8" s="52" customFormat="1" ht="15">
      <c r="A17" s="35"/>
      <c r="B17" s="47"/>
      <c r="C17" s="42"/>
      <c r="D17" s="42"/>
      <c r="E17" s="43"/>
      <c r="F17" s="45"/>
      <c r="G17" s="44"/>
      <c r="H17" s="67"/>
    </row>
    <row r="18" spans="1:8" s="52" customFormat="1" ht="15">
      <c r="A18" s="35" t="s">
        <v>3</v>
      </c>
      <c r="B18" s="36">
        <f>SUM(B19:B32)</f>
        <v>3767</v>
      </c>
      <c r="C18" s="37">
        <f aca="true" t="shared" si="0" ref="C18:C32">(B18/B$56)*100</f>
        <v>44.25516917293233</v>
      </c>
      <c r="D18" s="37"/>
      <c r="E18" s="46">
        <f>SUM(E19:E32)</f>
        <v>272578824</v>
      </c>
      <c r="F18" s="37">
        <f aca="true" t="shared" si="1" ref="F18:F32">(E18/E$56)*100</f>
        <v>32.159502533177</v>
      </c>
      <c r="G18" s="44"/>
      <c r="H18" s="68">
        <v>23794.65</v>
      </c>
    </row>
    <row r="19" spans="1:8" s="52" customFormat="1" ht="14.25" customHeight="1">
      <c r="A19" s="40" t="s">
        <v>16</v>
      </c>
      <c r="B19" s="61">
        <v>559</v>
      </c>
      <c r="C19" s="42">
        <f t="shared" si="0"/>
        <v>6.567199248120301</v>
      </c>
      <c r="D19" s="187"/>
      <c r="E19" s="43">
        <v>85000605</v>
      </c>
      <c r="F19" s="42">
        <f t="shared" si="1"/>
        <v>10.028574970369222</v>
      </c>
      <c r="G19" s="44"/>
      <c r="H19" s="66">
        <v>34714</v>
      </c>
    </row>
    <row r="20" spans="1:8" s="52" customFormat="1" ht="14.25" customHeight="1">
      <c r="A20" s="40" t="s">
        <v>17</v>
      </c>
      <c r="B20" s="61">
        <v>92</v>
      </c>
      <c r="C20" s="42">
        <f t="shared" si="0"/>
        <v>1.080827067669173</v>
      </c>
      <c r="D20" s="187"/>
      <c r="E20" s="43">
        <v>15962254</v>
      </c>
      <c r="F20" s="42">
        <f t="shared" si="1"/>
        <v>1.8832649595267708</v>
      </c>
      <c r="G20" s="44"/>
      <c r="H20" s="66">
        <v>31043</v>
      </c>
    </row>
    <row r="21" spans="1:8" s="52" customFormat="1" ht="14.25" customHeight="1">
      <c r="A21" s="40" t="s">
        <v>18</v>
      </c>
      <c r="B21" s="61">
        <v>64</v>
      </c>
      <c r="C21" s="42">
        <f t="shared" si="0"/>
        <v>0.7518796992481203</v>
      </c>
      <c r="D21" s="187"/>
      <c r="E21" s="43">
        <v>9884295</v>
      </c>
      <c r="F21" s="42">
        <f t="shared" si="1"/>
        <v>1.1661727988494395</v>
      </c>
      <c r="G21" s="44"/>
      <c r="H21" s="66">
        <v>32576.28</v>
      </c>
    </row>
    <row r="22" spans="1:8" s="52" customFormat="1" ht="15">
      <c r="A22" s="40" t="s">
        <v>114</v>
      </c>
      <c r="B22" s="62">
        <v>1163</v>
      </c>
      <c r="C22" s="42">
        <f t="shared" si="0"/>
        <v>13.663063909774436</v>
      </c>
      <c r="D22" s="187"/>
      <c r="E22" s="43">
        <v>83767160</v>
      </c>
      <c r="F22" s="42">
        <f t="shared" si="1"/>
        <v>9.883050174935978</v>
      </c>
      <c r="G22" s="44"/>
      <c r="H22" s="66">
        <v>25312</v>
      </c>
    </row>
    <row r="23" spans="1:8" s="52" customFormat="1" ht="15">
      <c r="A23" s="40" t="s">
        <v>66</v>
      </c>
      <c r="B23" s="62">
        <v>19</v>
      </c>
      <c r="C23" s="42">
        <f t="shared" si="0"/>
        <v>0.2232142857142857</v>
      </c>
      <c r="D23" s="187"/>
      <c r="E23" s="43">
        <v>1326779</v>
      </c>
      <c r="F23" s="42">
        <f t="shared" si="1"/>
        <v>0.1565365643057659</v>
      </c>
      <c r="G23" s="44"/>
      <c r="H23" s="66">
        <v>40755</v>
      </c>
    </row>
    <row r="24" spans="1:8" s="52" customFormat="1" ht="15">
      <c r="A24" s="40" t="s">
        <v>19</v>
      </c>
      <c r="B24" s="61">
        <v>110</v>
      </c>
      <c r="C24" s="42">
        <f t="shared" si="0"/>
        <v>1.2922932330827066</v>
      </c>
      <c r="D24" s="187"/>
      <c r="E24" s="43">
        <v>7298575</v>
      </c>
      <c r="F24" s="42">
        <f t="shared" si="1"/>
        <v>0.8611033599627033</v>
      </c>
      <c r="G24" s="44"/>
      <c r="H24" s="66">
        <v>35872</v>
      </c>
    </row>
    <row r="25" spans="1:8" s="52" customFormat="1" ht="15">
      <c r="A25" s="40" t="s">
        <v>20</v>
      </c>
      <c r="B25" s="62">
        <v>890</v>
      </c>
      <c r="C25" s="42">
        <f t="shared" si="0"/>
        <v>10.455827067669173</v>
      </c>
      <c r="D25" s="187"/>
      <c r="E25" s="43">
        <v>26453929</v>
      </c>
      <c r="F25" s="42">
        <f t="shared" si="1"/>
        <v>3.1210979055657844</v>
      </c>
      <c r="G25" s="44"/>
      <c r="H25" s="66">
        <v>18887</v>
      </c>
    </row>
    <row r="26" spans="1:8" s="52" customFormat="1" ht="15.75" customHeight="1">
      <c r="A26" s="40" t="s">
        <v>21</v>
      </c>
      <c r="B26" s="61">
        <v>111</v>
      </c>
      <c r="C26" s="42">
        <f t="shared" si="0"/>
        <v>1.3040413533834587</v>
      </c>
      <c r="D26" s="187"/>
      <c r="E26" s="43">
        <v>9322773</v>
      </c>
      <c r="F26" s="42">
        <f t="shared" si="1"/>
        <v>1.0999230883384181</v>
      </c>
      <c r="G26" s="44"/>
      <c r="H26" s="66">
        <v>32232</v>
      </c>
    </row>
    <row r="27" spans="1:8" s="52" customFormat="1" ht="15">
      <c r="A27" s="40" t="s">
        <v>41</v>
      </c>
      <c r="B27" s="61">
        <v>172</v>
      </c>
      <c r="C27" s="42">
        <f t="shared" si="0"/>
        <v>2.020676691729323</v>
      </c>
      <c r="D27" s="187"/>
      <c r="E27" s="43">
        <v>7697904</v>
      </c>
      <c r="F27" s="42">
        <f t="shared" si="1"/>
        <v>0.9082171518509206</v>
      </c>
      <c r="G27" s="44"/>
      <c r="H27" s="66">
        <v>26844</v>
      </c>
    </row>
    <row r="28" spans="1:8" s="52" customFormat="1" ht="15">
      <c r="A28" s="40" t="s">
        <v>22</v>
      </c>
      <c r="B28" s="61">
        <v>68</v>
      </c>
      <c r="C28" s="42">
        <f t="shared" si="0"/>
        <v>0.7988721804511277</v>
      </c>
      <c r="D28" s="187"/>
      <c r="E28" s="43">
        <v>4787522</v>
      </c>
      <c r="F28" s="42">
        <f t="shared" si="1"/>
        <v>0.5648433125775046</v>
      </c>
      <c r="G28" s="44"/>
      <c r="H28" s="66">
        <v>33744</v>
      </c>
    </row>
    <row r="29" spans="1:8" s="52" customFormat="1" ht="14.25" customHeight="1">
      <c r="A29" s="40" t="s">
        <v>23</v>
      </c>
      <c r="B29" s="61">
        <v>117</v>
      </c>
      <c r="C29" s="42">
        <f t="shared" si="0"/>
        <v>1.3745300751879699</v>
      </c>
      <c r="D29" s="187"/>
      <c r="E29" s="43">
        <v>4496144</v>
      </c>
      <c r="F29" s="42">
        <f t="shared" si="1"/>
        <v>0.530465838232278</v>
      </c>
      <c r="G29" s="44"/>
      <c r="H29" s="66">
        <v>20470</v>
      </c>
    </row>
    <row r="30" spans="1:8" s="52" customFormat="1" ht="15">
      <c r="A30" s="40" t="s">
        <v>24</v>
      </c>
      <c r="B30" s="61">
        <v>351</v>
      </c>
      <c r="C30" s="42">
        <f t="shared" si="0"/>
        <v>4.12359022556391</v>
      </c>
      <c r="D30" s="187"/>
      <c r="E30" s="43">
        <v>11900069</v>
      </c>
      <c r="F30" s="42">
        <f t="shared" si="1"/>
        <v>1.4039986435280867</v>
      </c>
      <c r="G30" s="44"/>
      <c r="H30" s="66">
        <v>19439.52</v>
      </c>
    </row>
    <row r="31" spans="1:8" s="52" customFormat="1" ht="15">
      <c r="A31" s="40" t="s">
        <v>42</v>
      </c>
      <c r="B31" s="61">
        <v>25</v>
      </c>
      <c r="C31" s="42">
        <f t="shared" si="0"/>
        <v>0.29370300751879697</v>
      </c>
      <c r="D31" s="187"/>
      <c r="E31" s="43">
        <v>1704701</v>
      </c>
      <c r="F31" s="42">
        <f t="shared" si="1"/>
        <v>0.20112470706018368</v>
      </c>
      <c r="G31" s="44"/>
      <c r="H31" s="66">
        <v>48563</v>
      </c>
    </row>
    <row r="32" spans="1:8" s="52" customFormat="1" ht="15">
      <c r="A32" s="40" t="s">
        <v>43</v>
      </c>
      <c r="B32" s="61">
        <v>26</v>
      </c>
      <c r="C32" s="42">
        <f t="shared" si="0"/>
        <v>0.30545112781954886</v>
      </c>
      <c r="D32" s="187"/>
      <c r="E32" s="43">
        <v>2976114</v>
      </c>
      <c r="F32" s="42">
        <f t="shared" si="1"/>
        <v>0.3511290580739446</v>
      </c>
      <c r="G32" s="44"/>
      <c r="H32" s="66">
        <v>30048</v>
      </c>
    </row>
    <row r="33" spans="1:8" s="52" customFormat="1" ht="15">
      <c r="A33" s="35"/>
      <c r="B33" s="41"/>
      <c r="C33" s="42"/>
      <c r="D33" s="42"/>
      <c r="E33" s="43"/>
      <c r="F33" s="45"/>
      <c r="G33" s="44"/>
      <c r="H33" s="67"/>
    </row>
    <row r="34" spans="1:8" s="52" customFormat="1" ht="15">
      <c r="A34" s="35" t="s">
        <v>4</v>
      </c>
      <c r="B34" s="36">
        <f>SUM(B35:B38)</f>
        <v>511</v>
      </c>
      <c r="C34" s="37">
        <f>(B34/B$56)*100</f>
        <v>6.003289473684211</v>
      </c>
      <c r="D34" s="37"/>
      <c r="E34" s="46">
        <f>SUM(E35:E38)</f>
        <v>82173922</v>
      </c>
      <c r="F34" s="37">
        <f>(E34/E$56)*100</f>
        <v>9.695076139590688</v>
      </c>
      <c r="G34" s="44"/>
      <c r="H34" s="68">
        <v>37658.75</v>
      </c>
    </row>
    <row r="35" spans="1:8" s="52" customFormat="1" ht="15">
      <c r="A35" s="40" t="s">
        <v>25</v>
      </c>
      <c r="B35" s="47">
        <v>116</v>
      </c>
      <c r="C35" s="42">
        <f>(B35/B$56)*100</f>
        <v>1.362781954887218</v>
      </c>
      <c r="D35" s="42"/>
      <c r="E35" s="43">
        <v>30852078</v>
      </c>
      <c r="F35" s="42">
        <f>(E35/E$56)*100</f>
        <v>3.640002058981568</v>
      </c>
      <c r="G35" s="44"/>
      <c r="H35" s="66">
        <v>65005</v>
      </c>
    </row>
    <row r="36" spans="1:8" s="52" customFormat="1" ht="15">
      <c r="A36" s="40" t="s">
        <v>26</v>
      </c>
      <c r="B36" s="47">
        <v>161</v>
      </c>
      <c r="C36" s="42">
        <f>(B36/B$56)*100</f>
        <v>1.8914473684210527</v>
      </c>
      <c r="D36" s="42"/>
      <c r="E36" s="43">
        <v>25825696</v>
      </c>
      <c r="F36" s="42">
        <f>(E36/E$56)*100</f>
        <v>3.046977471489345</v>
      </c>
      <c r="G36" s="44"/>
      <c r="H36" s="66">
        <v>29991</v>
      </c>
    </row>
    <row r="37" spans="1:8" s="52" customFormat="1" ht="15">
      <c r="A37" s="40" t="s">
        <v>27</v>
      </c>
      <c r="B37" s="47">
        <v>94</v>
      </c>
      <c r="C37" s="42">
        <f>(B37/B$56)*100</f>
        <v>1.1043233082706767</v>
      </c>
      <c r="D37" s="42"/>
      <c r="E37" s="43">
        <v>11113827</v>
      </c>
      <c r="F37" s="42">
        <f>(E37/E$56)*100</f>
        <v>1.311235929170312</v>
      </c>
      <c r="G37" s="44"/>
      <c r="H37" s="66">
        <v>37198</v>
      </c>
    </row>
    <row r="38" spans="1:8" s="52" customFormat="1" ht="14.25" customHeight="1">
      <c r="A38" s="40" t="s">
        <v>28</v>
      </c>
      <c r="B38" s="47">
        <v>140</v>
      </c>
      <c r="C38" s="42">
        <f>(B38/B$56)*100</f>
        <v>1.644736842105263</v>
      </c>
      <c r="D38" s="42"/>
      <c r="E38" s="43">
        <v>14382321</v>
      </c>
      <c r="F38" s="42">
        <f>(E38/E$56)*100</f>
        <v>1.696860679949462</v>
      </c>
      <c r="G38" s="44"/>
      <c r="H38" s="66">
        <v>35127</v>
      </c>
    </row>
    <row r="39" spans="1:8" s="52" customFormat="1" ht="15">
      <c r="A39" s="35"/>
      <c r="B39" s="47"/>
      <c r="C39" s="42"/>
      <c r="D39" s="42"/>
      <c r="E39" s="43"/>
      <c r="F39" s="45"/>
      <c r="G39" s="44"/>
      <c r="H39" s="67"/>
    </row>
    <row r="40" spans="1:8" s="52" customFormat="1" ht="15">
      <c r="A40" s="35" t="s">
        <v>5</v>
      </c>
      <c r="B40" s="36">
        <f>SUM(B41:B43)</f>
        <v>1754</v>
      </c>
      <c r="C40" s="37">
        <f>(B40/B$56)*100</f>
        <v>20.606203007518797</v>
      </c>
      <c r="D40" s="37"/>
      <c r="E40" s="46">
        <f>SUM(E41:E43)</f>
        <v>197640625</v>
      </c>
      <c r="F40" s="37">
        <f>(E40/E$56)*100</f>
        <v>23.318114324046633</v>
      </c>
      <c r="G40" s="44"/>
      <c r="H40" s="68">
        <v>26704.65</v>
      </c>
    </row>
    <row r="41" spans="1:8" s="52" customFormat="1" ht="15">
      <c r="A41" s="40" t="s">
        <v>29</v>
      </c>
      <c r="B41" s="41">
        <v>310</v>
      </c>
      <c r="C41" s="42">
        <f>(B41/B$56)*100</f>
        <v>3.641917293233083</v>
      </c>
      <c r="D41" s="42"/>
      <c r="E41" s="43">
        <v>18070100</v>
      </c>
      <c r="F41" s="42">
        <f>(E41/E$56)*100</f>
        <v>2.1319536792952105</v>
      </c>
      <c r="G41" s="44"/>
      <c r="H41" s="66">
        <v>21307</v>
      </c>
    </row>
    <row r="42" spans="1:8" s="52" customFormat="1" ht="15">
      <c r="A42" s="40" t="s">
        <v>30</v>
      </c>
      <c r="B42" s="41">
        <v>337</v>
      </c>
      <c r="C42" s="42">
        <f>(B42/B$56)*100</f>
        <v>3.9591165413533838</v>
      </c>
      <c r="D42" s="42"/>
      <c r="E42" s="43">
        <v>26271499</v>
      </c>
      <c r="F42" s="42">
        <f>(E42/E$56)*100</f>
        <v>3.0995743772115514</v>
      </c>
      <c r="G42" s="44"/>
      <c r="H42" s="66">
        <v>25685</v>
      </c>
    </row>
    <row r="43" spans="1:8" s="52" customFormat="1" ht="15">
      <c r="A43" s="40" t="s">
        <v>31</v>
      </c>
      <c r="B43" s="41">
        <v>1107</v>
      </c>
      <c r="C43" s="42">
        <f>(B43/B$56)*100</f>
        <v>13.005169172932332</v>
      </c>
      <c r="D43" s="42"/>
      <c r="E43" s="43">
        <v>153299026</v>
      </c>
      <c r="F43" s="42">
        <f>(E43/E$56)*100</f>
        <v>18.086586267539868</v>
      </c>
      <c r="G43" s="44"/>
      <c r="H43" s="66">
        <v>29670</v>
      </c>
    </row>
    <row r="44" spans="1:8" s="52" customFormat="1" ht="15">
      <c r="A44" s="35"/>
      <c r="B44" s="41"/>
      <c r="C44" s="42"/>
      <c r="D44" s="42"/>
      <c r="E44" s="43"/>
      <c r="F44" s="45"/>
      <c r="G44" s="44"/>
      <c r="H44" s="67"/>
    </row>
    <row r="45" spans="1:8" s="52" customFormat="1" ht="15">
      <c r="A45" s="35" t="s">
        <v>6</v>
      </c>
      <c r="B45" s="36">
        <f>SUM(B46:B49)</f>
        <v>303</v>
      </c>
      <c r="C45" s="37">
        <f>(B45/B$56)*100</f>
        <v>3.5596804511278197</v>
      </c>
      <c r="D45" s="37"/>
      <c r="E45" s="46">
        <f>SUM(E46:E49)</f>
        <v>33386880</v>
      </c>
      <c r="F45" s="37">
        <f>(E45/E$56)*100</f>
        <v>3.939064070270097</v>
      </c>
      <c r="G45" s="44"/>
      <c r="H45" s="68">
        <v>28414</v>
      </c>
    </row>
    <row r="46" spans="1:8" s="52" customFormat="1" ht="15">
      <c r="A46" s="40" t="s">
        <v>32</v>
      </c>
      <c r="B46" s="47">
        <v>114</v>
      </c>
      <c r="C46" s="42">
        <f>(B46/B$56)*100</f>
        <v>1.3392857142857142</v>
      </c>
      <c r="D46" s="42"/>
      <c r="E46" s="43">
        <v>8528818</v>
      </c>
      <c r="F46" s="42">
        <f>(E46/E$56)*100</f>
        <v>1.0062503757665546</v>
      </c>
      <c r="G46" s="44"/>
      <c r="H46" s="66">
        <v>29457</v>
      </c>
    </row>
    <row r="47" spans="1:8" s="52" customFormat="1" ht="15">
      <c r="A47" s="40" t="s">
        <v>33</v>
      </c>
      <c r="B47" s="47">
        <v>19</v>
      </c>
      <c r="C47" s="42">
        <f>(B47/B$56)*100</f>
        <v>0.2232142857142857</v>
      </c>
      <c r="D47" s="42"/>
      <c r="E47" s="43">
        <v>1379089</v>
      </c>
      <c r="F47" s="42">
        <f>(E47/E$56)*100</f>
        <v>0.1627082233980749</v>
      </c>
      <c r="G47" s="44"/>
      <c r="H47" s="66">
        <v>58991</v>
      </c>
    </row>
    <row r="48" spans="1:8" s="52" customFormat="1" ht="15">
      <c r="A48" s="40" t="s">
        <v>34</v>
      </c>
      <c r="B48" s="47">
        <v>20</v>
      </c>
      <c r="C48" s="42">
        <f>(B48/B$56)*100</f>
        <v>0.2349624060150376</v>
      </c>
      <c r="D48" s="42"/>
      <c r="E48" s="43">
        <v>693271</v>
      </c>
      <c r="F48" s="42">
        <f>(E48/E$56)*100</f>
        <v>0.08179377309470728</v>
      </c>
      <c r="G48" s="44"/>
      <c r="H48" s="66">
        <v>20534</v>
      </c>
    </row>
    <row r="49" spans="1:8" s="52" customFormat="1" ht="15">
      <c r="A49" s="40" t="s">
        <v>35</v>
      </c>
      <c r="B49" s="47">
        <v>150</v>
      </c>
      <c r="C49" s="42">
        <f>(B49/B$56)*100</f>
        <v>1.762218045112782</v>
      </c>
      <c r="D49" s="42"/>
      <c r="E49" s="43">
        <v>22785702</v>
      </c>
      <c r="F49" s="42">
        <f>(E49/E$56)*100</f>
        <v>2.6883116980107604</v>
      </c>
      <c r="G49" s="44"/>
      <c r="H49" s="66">
        <v>26451</v>
      </c>
    </row>
    <row r="50" spans="1:8" s="52" customFormat="1" ht="15">
      <c r="A50" s="35"/>
      <c r="B50" s="47"/>
      <c r="C50" s="42"/>
      <c r="D50" s="42"/>
      <c r="E50" s="43"/>
      <c r="F50" s="45"/>
      <c r="G50" s="44"/>
      <c r="H50" s="67"/>
    </row>
    <row r="51" spans="1:8" s="52" customFormat="1" ht="15">
      <c r="A51" s="35" t="s">
        <v>7</v>
      </c>
      <c r="B51" s="36">
        <f>SUM(B52:B54)</f>
        <v>339</v>
      </c>
      <c r="C51" s="37">
        <f>(B51/B$56)*100</f>
        <v>3.982612781954887</v>
      </c>
      <c r="D51" s="37"/>
      <c r="E51" s="46">
        <f>SUM(E52:E54)</f>
        <v>11531961</v>
      </c>
      <c r="F51" s="37">
        <f>(E51/E$56)*100</f>
        <v>1.3605683800000485</v>
      </c>
      <c r="G51" s="44"/>
      <c r="H51" s="68">
        <v>20233.77</v>
      </c>
    </row>
    <row r="52" spans="1:8" s="52" customFormat="1" ht="15">
      <c r="A52" s="40" t="s">
        <v>36</v>
      </c>
      <c r="B52" s="41">
        <v>59</v>
      </c>
      <c r="C52" s="42">
        <f>(B52/B$56)*100</f>
        <v>0.6931390977443609</v>
      </c>
      <c r="D52" s="42"/>
      <c r="E52" s="43">
        <v>2002215</v>
      </c>
      <c r="F52" s="42">
        <f>(E52/E$56)*100</f>
        <v>0.2362261213822868</v>
      </c>
      <c r="G52" s="44"/>
      <c r="H52" s="66">
        <v>20210</v>
      </c>
    </row>
    <row r="53" spans="1:8" s="52" customFormat="1" ht="15">
      <c r="A53" s="40" t="s">
        <v>37</v>
      </c>
      <c r="B53" s="41">
        <v>42</v>
      </c>
      <c r="C53" s="42">
        <f>(B53/B$56)*100</f>
        <v>0.4934210526315789</v>
      </c>
      <c r="D53" s="42"/>
      <c r="E53" s="43">
        <v>2465605</v>
      </c>
      <c r="F53" s="42">
        <f>(E53/E$56)*100</f>
        <v>0.2908979834886729</v>
      </c>
      <c r="G53" s="44"/>
      <c r="H53" s="66">
        <v>23540</v>
      </c>
    </row>
    <row r="54" spans="1:8" s="52" customFormat="1" ht="15">
      <c r="A54" s="40" t="s">
        <v>67</v>
      </c>
      <c r="B54" s="41">
        <v>238</v>
      </c>
      <c r="C54" s="42">
        <f>(B54/B$56)*100</f>
        <v>2.7960526315789473</v>
      </c>
      <c r="D54" s="42"/>
      <c r="E54" s="43">
        <v>7064141</v>
      </c>
      <c r="F54" s="42">
        <f>(E54/E$56)*100</f>
        <v>0.833444275129089</v>
      </c>
      <c r="G54" s="44"/>
      <c r="H54" s="66">
        <v>20257.38</v>
      </c>
    </row>
    <row r="55" spans="1:8" s="52" customFormat="1" ht="15">
      <c r="A55" s="35"/>
      <c r="B55" s="41"/>
      <c r="C55" s="54"/>
      <c r="D55" s="54"/>
      <c r="E55" s="55"/>
      <c r="F55" s="54"/>
      <c r="G55" s="44"/>
      <c r="H55" s="65"/>
    </row>
    <row r="56" spans="1:8" s="52" customFormat="1" ht="15">
      <c r="A56" s="56" t="s">
        <v>0</v>
      </c>
      <c r="B56" s="57">
        <f>B10+B16+B18+B34+B40+B45+B51</f>
        <v>8512</v>
      </c>
      <c r="C56" s="58">
        <f>C10+C16+C18+C34+C40+C45+C51</f>
        <v>99.99999999999999</v>
      </c>
      <c r="D56" s="58" t="s">
        <v>11</v>
      </c>
      <c r="E56" s="59">
        <f>E10+E16+E18+E34+E40+E45+E51</f>
        <v>847584081</v>
      </c>
      <c r="F56" s="58">
        <f>F10+F16+F18+F34+F40+F45+F51</f>
        <v>99.99999999999999</v>
      </c>
      <c r="G56" s="60" t="s">
        <v>11</v>
      </c>
      <c r="H56" s="70">
        <v>26891.64</v>
      </c>
    </row>
  </sheetData>
  <sheetProtection/>
  <mergeCells count="6">
    <mergeCell ref="H7:H8"/>
    <mergeCell ref="A5:H5"/>
    <mergeCell ref="A4:H4"/>
    <mergeCell ref="A2:H2"/>
    <mergeCell ref="A1:H1"/>
    <mergeCell ref="A6:H6"/>
  </mergeCells>
  <printOptions horizontalCentered="1"/>
  <pageMargins left="0.7" right="0.7" top="0.75" bottom="0.75" header="0.3" footer="0.3"/>
  <pageSetup fitToHeight="1" fitToWidth="1" orientation="portrait" scale="81" r:id="rId1"/>
</worksheet>
</file>

<file path=xl/worksheets/sheet5.xml><?xml version="1.0" encoding="utf-8"?>
<worksheet xmlns="http://schemas.openxmlformats.org/spreadsheetml/2006/main" xmlns:r="http://schemas.openxmlformats.org/officeDocument/2006/relationships">
  <sheetPr>
    <tabColor rgb="FF99CCFF"/>
    <pageSetUpPr fitToPage="1"/>
  </sheetPr>
  <dimension ref="A1:I47"/>
  <sheetViews>
    <sheetView showGridLines="0" zoomScalePageLayoutView="0" workbookViewId="0" topLeftCell="A1">
      <selection activeCell="A1" sqref="A1:I1"/>
    </sheetView>
  </sheetViews>
  <sheetFormatPr defaultColWidth="9.140625" defaultRowHeight="15"/>
  <cols>
    <col min="1" max="1" width="22.140625" style="128" customWidth="1"/>
    <col min="2" max="2" width="12.421875" style="128" customWidth="1"/>
    <col min="3" max="3" width="10.57421875" style="128" customWidth="1"/>
    <col min="4" max="4" width="12.421875" style="128" customWidth="1"/>
    <col min="5" max="5" width="10.57421875" style="128" customWidth="1"/>
    <col min="6" max="6" width="12.421875" style="128" customWidth="1"/>
    <col min="7" max="7" width="10.57421875" style="128" customWidth="1"/>
    <col min="8" max="8" width="12.421875" style="128" customWidth="1"/>
    <col min="9" max="9" width="10.57421875" style="128" customWidth="1"/>
    <col min="10" max="16384" width="9.140625" style="128" customWidth="1"/>
  </cols>
  <sheetData>
    <row r="1" spans="1:9" ht="18">
      <c r="A1" s="246" t="s">
        <v>8</v>
      </c>
      <c r="B1" s="246"/>
      <c r="C1" s="246"/>
      <c r="D1" s="246"/>
      <c r="E1" s="246"/>
      <c r="F1" s="246"/>
      <c r="G1" s="246"/>
      <c r="H1" s="246"/>
      <c r="I1" s="246"/>
    </row>
    <row r="2" spans="1:9" ht="18">
      <c r="A2" s="246" t="s">
        <v>70</v>
      </c>
      <c r="B2" s="246"/>
      <c r="C2" s="246"/>
      <c r="D2" s="246"/>
      <c r="E2" s="246"/>
      <c r="F2" s="246"/>
      <c r="G2" s="246"/>
      <c r="H2" s="246"/>
      <c r="I2" s="246"/>
    </row>
    <row r="3" spans="1:3" ht="15">
      <c r="A3" s="111"/>
      <c r="B3" s="111"/>
      <c r="C3" s="111"/>
    </row>
    <row r="4" spans="1:9" ht="18">
      <c r="A4" s="246" t="s">
        <v>81</v>
      </c>
      <c r="B4" s="246"/>
      <c r="C4" s="246"/>
      <c r="D4" s="246"/>
      <c r="E4" s="246"/>
      <c r="F4" s="246"/>
      <c r="G4" s="246"/>
      <c r="H4" s="246"/>
      <c r="I4" s="246"/>
    </row>
    <row r="5" spans="1:9" ht="18">
      <c r="A5" s="246" t="s">
        <v>115</v>
      </c>
      <c r="B5" s="246"/>
      <c r="C5" s="246"/>
      <c r="D5" s="246"/>
      <c r="E5" s="246"/>
      <c r="F5" s="246"/>
      <c r="G5" s="246"/>
      <c r="H5" s="246"/>
      <c r="I5" s="246"/>
    </row>
    <row r="6" spans="1:9" ht="18">
      <c r="A6" s="246"/>
      <c r="B6" s="246"/>
      <c r="C6" s="246"/>
      <c r="D6" s="246"/>
      <c r="E6" s="246"/>
      <c r="F6" s="246"/>
      <c r="G6" s="246"/>
      <c r="H6" s="246"/>
      <c r="I6" s="246"/>
    </row>
    <row r="7" spans="1:9" ht="18">
      <c r="A7" s="130"/>
      <c r="B7" s="249" t="s">
        <v>161</v>
      </c>
      <c r="C7" s="250"/>
      <c r="D7" s="250"/>
      <c r="E7" s="250"/>
      <c r="F7" s="250"/>
      <c r="G7" s="250"/>
      <c r="H7" s="250"/>
      <c r="I7" s="251"/>
    </row>
    <row r="8" spans="1:9" ht="15">
      <c r="A8" s="131"/>
      <c r="B8" s="252" t="s">
        <v>94</v>
      </c>
      <c r="C8" s="253"/>
      <c r="D8" s="252" t="s">
        <v>95</v>
      </c>
      <c r="E8" s="253"/>
      <c r="F8" s="252" t="s">
        <v>96</v>
      </c>
      <c r="G8" s="253"/>
      <c r="H8" s="252" t="s">
        <v>60</v>
      </c>
      <c r="I8" s="253"/>
    </row>
    <row r="9" spans="1:9" ht="33.75" customHeight="1">
      <c r="A9" s="79" t="s">
        <v>64</v>
      </c>
      <c r="B9" s="132" t="s">
        <v>61</v>
      </c>
      <c r="C9" s="133" t="s">
        <v>140</v>
      </c>
      <c r="D9" s="132" t="s">
        <v>61</v>
      </c>
      <c r="E9" s="133" t="s">
        <v>140</v>
      </c>
      <c r="F9" s="132" t="s">
        <v>61</v>
      </c>
      <c r="G9" s="133" t="s">
        <v>140</v>
      </c>
      <c r="H9" s="132" t="s">
        <v>61</v>
      </c>
      <c r="I9" s="133" t="s">
        <v>140</v>
      </c>
    </row>
    <row r="10" spans="1:9" ht="15">
      <c r="A10" s="26"/>
      <c r="B10" s="134"/>
      <c r="C10" s="135"/>
      <c r="D10" s="134"/>
      <c r="E10" s="135"/>
      <c r="F10" s="134"/>
      <c r="G10" s="135"/>
      <c r="H10" s="134"/>
      <c r="I10" s="135"/>
    </row>
    <row r="11" spans="1:9" ht="15">
      <c r="A11" s="26" t="s">
        <v>147</v>
      </c>
      <c r="B11" s="137">
        <v>266</v>
      </c>
      <c r="C11" s="138">
        <v>2634362</v>
      </c>
      <c r="D11" s="137">
        <v>144</v>
      </c>
      <c r="E11" s="138">
        <v>2499696</v>
      </c>
      <c r="F11" s="137">
        <v>114</v>
      </c>
      <c r="G11" s="138">
        <v>2441482</v>
      </c>
      <c r="H11" s="137">
        <v>79</v>
      </c>
      <c r="I11" s="138">
        <v>2007080</v>
      </c>
    </row>
    <row r="12" spans="1:9" ht="15">
      <c r="A12" s="26" t="s">
        <v>75</v>
      </c>
      <c r="B12" s="146">
        <v>59</v>
      </c>
      <c r="C12" s="139">
        <v>635515</v>
      </c>
      <c r="D12" s="146">
        <v>28</v>
      </c>
      <c r="E12" s="139">
        <v>495069</v>
      </c>
      <c r="F12" s="146">
        <v>22</v>
      </c>
      <c r="G12" s="139">
        <v>476245</v>
      </c>
      <c r="H12" s="146">
        <v>17</v>
      </c>
      <c r="I12" s="139">
        <v>434137</v>
      </c>
    </row>
    <row r="13" spans="1:9" ht="15">
      <c r="A13" s="26" t="s">
        <v>76</v>
      </c>
      <c r="B13" s="137">
        <v>1057</v>
      </c>
      <c r="C13" s="139">
        <v>10972945</v>
      </c>
      <c r="D13" s="137">
        <v>461</v>
      </c>
      <c r="E13" s="139">
        <v>8071288</v>
      </c>
      <c r="F13" s="137">
        <v>323</v>
      </c>
      <c r="G13" s="139">
        <v>6794844</v>
      </c>
      <c r="H13" s="137">
        <v>259</v>
      </c>
      <c r="I13" s="139">
        <v>6492792</v>
      </c>
    </row>
    <row r="14" spans="1:9" ht="15">
      <c r="A14" s="26" t="s">
        <v>77</v>
      </c>
      <c r="B14" s="146">
        <v>95</v>
      </c>
      <c r="C14" s="139">
        <v>952156</v>
      </c>
      <c r="D14" s="146">
        <v>43</v>
      </c>
      <c r="E14" s="139">
        <v>749837</v>
      </c>
      <c r="F14" s="146">
        <v>38</v>
      </c>
      <c r="G14" s="139">
        <v>802404</v>
      </c>
      <c r="H14" s="146">
        <v>25</v>
      </c>
      <c r="I14" s="139">
        <v>612080</v>
      </c>
    </row>
    <row r="15" spans="1:9" ht="15">
      <c r="A15" s="26" t="s">
        <v>78</v>
      </c>
      <c r="B15" s="137">
        <v>411</v>
      </c>
      <c r="C15" s="139">
        <v>4235779</v>
      </c>
      <c r="D15" s="137">
        <v>198</v>
      </c>
      <c r="E15" s="139">
        <v>3441219</v>
      </c>
      <c r="F15" s="137">
        <v>146</v>
      </c>
      <c r="G15" s="139">
        <v>3109935</v>
      </c>
      <c r="H15" s="137">
        <v>129</v>
      </c>
      <c r="I15" s="139">
        <v>3215673</v>
      </c>
    </row>
    <row r="16" spans="1:9" ht="15">
      <c r="A16" s="26" t="s">
        <v>79</v>
      </c>
      <c r="B16" s="146">
        <v>65</v>
      </c>
      <c r="C16" s="139">
        <v>705556</v>
      </c>
      <c r="D16" s="146">
        <v>43</v>
      </c>
      <c r="E16" s="139">
        <v>754594</v>
      </c>
      <c r="F16" s="146">
        <v>18</v>
      </c>
      <c r="G16" s="139">
        <v>389086</v>
      </c>
      <c r="H16" s="146">
        <v>21</v>
      </c>
      <c r="I16" s="139">
        <v>524974</v>
      </c>
    </row>
    <row r="17" spans="1:9" ht="15">
      <c r="A17" s="26" t="s">
        <v>80</v>
      </c>
      <c r="B17" s="146">
        <v>113</v>
      </c>
      <c r="C17" s="139">
        <v>1080950</v>
      </c>
      <c r="D17" s="146">
        <v>46</v>
      </c>
      <c r="E17" s="139">
        <v>817124</v>
      </c>
      <c r="F17" s="146">
        <v>38</v>
      </c>
      <c r="G17" s="139">
        <v>799038</v>
      </c>
      <c r="H17" s="146">
        <v>28</v>
      </c>
      <c r="I17" s="139">
        <v>687399</v>
      </c>
    </row>
    <row r="18" spans="1:9" ht="15">
      <c r="A18" s="26"/>
      <c r="B18" s="146"/>
      <c r="C18" s="203"/>
      <c r="D18" s="146"/>
      <c r="E18" s="203"/>
      <c r="F18" s="146"/>
      <c r="G18" s="203"/>
      <c r="H18" s="146"/>
      <c r="I18" s="203"/>
    </row>
    <row r="19" spans="1:9" ht="15">
      <c r="A19" s="79" t="s">
        <v>0</v>
      </c>
      <c r="B19" s="167">
        <f aca="true" t="shared" si="0" ref="B19:I19">SUM(B11:B17)</f>
        <v>2066</v>
      </c>
      <c r="C19" s="204">
        <f t="shared" si="0"/>
        <v>21217263</v>
      </c>
      <c r="D19" s="167">
        <f t="shared" si="0"/>
        <v>963</v>
      </c>
      <c r="E19" s="204">
        <f t="shared" si="0"/>
        <v>16828827</v>
      </c>
      <c r="F19" s="167">
        <f t="shared" si="0"/>
        <v>699</v>
      </c>
      <c r="G19" s="204">
        <f t="shared" si="0"/>
        <v>14813034</v>
      </c>
      <c r="H19" s="167">
        <f t="shared" si="0"/>
        <v>558</v>
      </c>
      <c r="I19" s="204">
        <f t="shared" si="0"/>
        <v>13974135</v>
      </c>
    </row>
    <row r="21" spans="1:9" ht="18">
      <c r="A21" s="130"/>
      <c r="B21" s="249" t="s">
        <v>161</v>
      </c>
      <c r="C21" s="250"/>
      <c r="D21" s="250"/>
      <c r="E21" s="250"/>
      <c r="F21" s="250"/>
      <c r="G21" s="250"/>
      <c r="H21" s="250"/>
      <c r="I21" s="251"/>
    </row>
    <row r="22" spans="1:9" ht="15">
      <c r="A22" s="131"/>
      <c r="B22" s="252" t="s">
        <v>52</v>
      </c>
      <c r="C22" s="253"/>
      <c r="D22" s="252" t="s">
        <v>97</v>
      </c>
      <c r="E22" s="253"/>
      <c r="F22" s="252" t="s">
        <v>68</v>
      </c>
      <c r="G22" s="253"/>
      <c r="H22" s="252" t="s">
        <v>69</v>
      </c>
      <c r="I22" s="253"/>
    </row>
    <row r="23" spans="1:9" ht="30">
      <c r="A23" s="79" t="s">
        <v>64</v>
      </c>
      <c r="B23" s="132" t="s">
        <v>61</v>
      </c>
      <c r="C23" s="133" t="s">
        <v>140</v>
      </c>
      <c r="D23" s="132" t="s">
        <v>61</v>
      </c>
      <c r="E23" s="133" t="s">
        <v>140</v>
      </c>
      <c r="F23" s="132" t="s">
        <v>61</v>
      </c>
      <c r="G23" s="133" t="s">
        <v>140</v>
      </c>
      <c r="H23" s="132" t="s">
        <v>61</v>
      </c>
      <c r="I23" s="133" t="s">
        <v>140</v>
      </c>
    </row>
    <row r="24" spans="1:9" ht="15">
      <c r="A24" s="26"/>
      <c r="B24" s="134"/>
      <c r="C24" s="135"/>
      <c r="D24" s="134"/>
      <c r="E24" s="135"/>
      <c r="F24" s="134"/>
      <c r="G24" s="135"/>
      <c r="H24" s="134"/>
      <c r="I24" s="135"/>
    </row>
    <row r="25" spans="1:9" ht="15">
      <c r="A25" s="26" t="s">
        <v>147</v>
      </c>
      <c r="B25" s="137">
        <v>76</v>
      </c>
      <c r="C25" s="138">
        <v>2215845</v>
      </c>
      <c r="D25" s="137">
        <v>128</v>
      </c>
      <c r="E25" s="138">
        <v>4434125</v>
      </c>
      <c r="F25" s="137">
        <v>199</v>
      </c>
      <c r="G25" s="138">
        <v>9500957</v>
      </c>
      <c r="H25" s="137">
        <v>138</v>
      </c>
      <c r="I25" s="138">
        <v>9371352</v>
      </c>
    </row>
    <row r="26" spans="1:9" ht="15">
      <c r="A26" s="26" t="s">
        <v>75</v>
      </c>
      <c r="B26" s="146">
        <v>18</v>
      </c>
      <c r="C26" s="139">
        <v>526761</v>
      </c>
      <c r="D26" s="146">
        <v>23</v>
      </c>
      <c r="E26" s="139">
        <v>805254</v>
      </c>
      <c r="F26" s="146">
        <v>47</v>
      </c>
      <c r="G26" s="139">
        <v>2292435</v>
      </c>
      <c r="H26" s="146">
        <v>17</v>
      </c>
      <c r="I26" s="139">
        <v>1147587</v>
      </c>
    </row>
    <row r="27" spans="1:9" ht="15">
      <c r="A27" s="26" t="s">
        <v>76</v>
      </c>
      <c r="B27" s="137">
        <v>205</v>
      </c>
      <c r="C27" s="139">
        <v>5953933</v>
      </c>
      <c r="D27" s="137">
        <v>270</v>
      </c>
      <c r="E27" s="139">
        <v>9346454</v>
      </c>
      <c r="F27" s="137">
        <v>381</v>
      </c>
      <c r="G27" s="139">
        <v>17967878</v>
      </c>
      <c r="H27" s="137">
        <v>198</v>
      </c>
      <c r="I27" s="139">
        <v>13316243</v>
      </c>
    </row>
    <row r="28" spans="1:9" ht="15">
      <c r="A28" s="26" t="s">
        <v>77</v>
      </c>
      <c r="B28" s="146">
        <v>27</v>
      </c>
      <c r="C28" s="139">
        <v>783613</v>
      </c>
      <c r="D28" s="146">
        <v>33</v>
      </c>
      <c r="E28" s="139">
        <v>1154012</v>
      </c>
      <c r="F28" s="146">
        <v>46</v>
      </c>
      <c r="G28" s="139">
        <v>2221937</v>
      </c>
      <c r="H28" s="146">
        <v>41</v>
      </c>
      <c r="I28" s="139">
        <v>2694153</v>
      </c>
    </row>
    <row r="29" spans="1:9" ht="15">
      <c r="A29" s="26" t="s">
        <v>78</v>
      </c>
      <c r="B29" s="137">
        <v>92</v>
      </c>
      <c r="C29" s="139">
        <v>2653768</v>
      </c>
      <c r="D29" s="137">
        <v>137</v>
      </c>
      <c r="E29" s="139">
        <v>4694991</v>
      </c>
      <c r="F29" s="137">
        <v>160</v>
      </c>
      <c r="G29" s="139">
        <v>7660132</v>
      </c>
      <c r="H29" s="137">
        <v>96</v>
      </c>
      <c r="I29" s="139">
        <v>6368149</v>
      </c>
    </row>
    <row r="30" spans="1:9" ht="15">
      <c r="A30" s="26" t="s">
        <v>79</v>
      </c>
      <c r="B30" s="146">
        <v>14</v>
      </c>
      <c r="C30" s="139">
        <v>399276</v>
      </c>
      <c r="D30" s="146">
        <v>16</v>
      </c>
      <c r="E30" s="139">
        <v>559959</v>
      </c>
      <c r="F30" s="146">
        <v>29</v>
      </c>
      <c r="G30" s="139">
        <v>1361188</v>
      </c>
      <c r="H30" s="146">
        <v>19</v>
      </c>
      <c r="I30" s="139">
        <v>1198634</v>
      </c>
    </row>
    <row r="31" spans="1:9" ht="15">
      <c r="A31" s="26" t="s">
        <v>80</v>
      </c>
      <c r="B31" s="146">
        <v>12</v>
      </c>
      <c r="C31" s="139">
        <v>350254</v>
      </c>
      <c r="D31" s="146">
        <v>33</v>
      </c>
      <c r="E31" s="139">
        <v>1129057</v>
      </c>
      <c r="F31" s="146">
        <v>40</v>
      </c>
      <c r="G31" s="139">
        <v>1879731</v>
      </c>
      <c r="H31" s="146">
        <v>11</v>
      </c>
      <c r="I31" s="139">
        <v>714639</v>
      </c>
    </row>
    <row r="32" spans="1:9" ht="15">
      <c r="A32" s="26"/>
      <c r="B32" s="146"/>
      <c r="C32" s="203"/>
      <c r="D32" s="146"/>
      <c r="E32" s="203"/>
      <c r="F32" s="146"/>
      <c r="G32" s="203"/>
      <c r="H32" s="146"/>
      <c r="I32" s="203"/>
    </row>
    <row r="33" spans="1:9" ht="15">
      <c r="A33" s="79" t="s">
        <v>0</v>
      </c>
      <c r="B33" s="167">
        <f aca="true" t="shared" si="1" ref="B33:I33">SUM(B25:B31)</f>
        <v>444</v>
      </c>
      <c r="C33" s="204">
        <f t="shared" si="1"/>
        <v>12883450</v>
      </c>
      <c r="D33" s="167">
        <f t="shared" si="1"/>
        <v>640</v>
      </c>
      <c r="E33" s="204">
        <f t="shared" si="1"/>
        <v>22123852</v>
      </c>
      <c r="F33" s="167">
        <f t="shared" si="1"/>
        <v>902</v>
      </c>
      <c r="G33" s="204">
        <f t="shared" si="1"/>
        <v>42884258</v>
      </c>
      <c r="H33" s="167">
        <f t="shared" si="1"/>
        <v>520</v>
      </c>
      <c r="I33" s="204">
        <f t="shared" si="1"/>
        <v>34810757</v>
      </c>
    </row>
    <row r="35" spans="1:9" ht="18">
      <c r="A35" s="130"/>
      <c r="B35" s="249" t="s">
        <v>161</v>
      </c>
      <c r="C35" s="250"/>
      <c r="D35" s="250"/>
      <c r="E35" s="251"/>
      <c r="F35" s="148"/>
      <c r="G35" s="148"/>
      <c r="H35" s="148"/>
      <c r="I35" s="148"/>
    </row>
    <row r="36" spans="1:5" ht="15">
      <c r="A36" s="131"/>
      <c r="B36" s="252" t="s">
        <v>99</v>
      </c>
      <c r="C36" s="253"/>
      <c r="D36" s="252" t="s">
        <v>100</v>
      </c>
      <c r="E36" s="253"/>
    </row>
    <row r="37" spans="1:5" ht="30">
      <c r="A37" s="79" t="s">
        <v>64</v>
      </c>
      <c r="B37" s="132" t="s">
        <v>61</v>
      </c>
      <c r="C37" s="133" t="s">
        <v>140</v>
      </c>
      <c r="D37" s="132" t="s">
        <v>61</v>
      </c>
      <c r="E37" s="133" t="s">
        <v>140</v>
      </c>
    </row>
    <row r="38" spans="1:5" ht="15">
      <c r="A38" s="26"/>
      <c r="B38" s="134"/>
      <c r="C38" s="135"/>
      <c r="D38" s="134"/>
      <c r="E38" s="135"/>
    </row>
    <row r="39" spans="1:5" ht="15">
      <c r="A39" s="26" t="s">
        <v>147</v>
      </c>
      <c r="B39" s="137">
        <v>410</v>
      </c>
      <c r="C39" s="138">
        <v>191125111</v>
      </c>
      <c r="D39" s="137">
        <f aca="true" t="shared" si="2" ref="D39:E45">B11+D11+F11+H11+B25+D25+F25+H25+B39</f>
        <v>1554</v>
      </c>
      <c r="E39" s="138">
        <f t="shared" si="2"/>
        <v>226230010</v>
      </c>
    </row>
    <row r="40" spans="1:5" ht="15">
      <c r="A40" s="26" t="s">
        <v>75</v>
      </c>
      <c r="B40" s="146">
        <v>53</v>
      </c>
      <c r="C40" s="139">
        <v>17228858</v>
      </c>
      <c r="D40" s="137">
        <f t="shared" si="2"/>
        <v>284</v>
      </c>
      <c r="E40" s="139">
        <f t="shared" si="2"/>
        <v>24041861</v>
      </c>
    </row>
    <row r="41" spans="1:5" ht="15">
      <c r="A41" s="26" t="s">
        <v>76</v>
      </c>
      <c r="B41" s="137">
        <v>613</v>
      </c>
      <c r="C41" s="139">
        <v>193662445</v>
      </c>
      <c r="D41" s="137">
        <f t="shared" si="2"/>
        <v>3767</v>
      </c>
      <c r="E41" s="139">
        <f t="shared" si="2"/>
        <v>272578822</v>
      </c>
    </row>
    <row r="42" spans="1:5" ht="15">
      <c r="A42" s="26" t="s">
        <v>77</v>
      </c>
      <c r="B42" s="146">
        <v>163</v>
      </c>
      <c r="C42" s="139">
        <v>72203730</v>
      </c>
      <c r="D42" s="137">
        <f t="shared" si="2"/>
        <v>511</v>
      </c>
      <c r="E42" s="139">
        <f t="shared" si="2"/>
        <v>82173922</v>
      </c>
    </row>
    <row r="43" spans="1:5" ht="15">
      <c r="A43" s="26" t="s">
        <v>78</v>
      </c>
      <c r="B43" s="137">
        <v>385</v>
      </c>
      <c r="C43" s="139">
        <v>162260979</v>
      </c>
      <c r="D43" s="137">
        <f t="shared" si="2"/>
        <v>1754</v>
      </c>
      <c r="E43" s="139">
        <f t="shared" si="2"/>
        <v>197640625</v>
      </c>
    </row>
    <row r="44" spans="1:5" ht="15">
      <c r="A44" s="26" t="s">
        <v>79</v>
      </c>
      <c r="B44" s="146">
        <v>78</v>
      </c>
      <c r="C44" s="139">
        <v>27493613</v>
      </c>
      <c r="D44" s="137">
        <f t="shared" si="2"/>
        <v>303</v>
      </c>
      <c r="E44" s="139">
        <f t="shared" si="2"/>
        <v>33386880</v>
      </c>
    </row>
    <row r="45" spans="1:5" ht="15">
      <c r="A45" s="26" t="s">
        <v>80</v>
      </c>
      <c r="B45" s="146">
        <v>18</v>
      </c>
      <c r="C45" s="139">
        <v>4073768</v>
      </c>
      <c r="D45" s="137">
        <f t="shared" si="2"/>
        <v>339</v>
      </c>
      <c r="E45" s="139">
        <f t="shared" si="2"/>
        <v>11531960</v>
      </c>
    </row>
    <row r="46" spans="1:5" ht="15">
      <c r="A46" s="26"/>
      <c r="B46" s="146"/>
      <c r="C46" s="203"/>
      <c r="D46" s="146"/>
      <c r="E46" s="203"/>
    </row>
    <row r="47" spans="1:5" ht="15">
      <c r="A47" s="79" t="s">
        <v>0</v>
      </c>
      <c r="B47" s="167">
        <f>SUM(B39:B45)</f>
        <v>1720</v>
      </c>
      <c r="C47" s="204">
        <f>SUM(C39:C45)</f>
        <v>668048504</v>
      </c>
      <c r="D47" s="167">
        <f>SUM(D39:D45)</f>
        <v>8512</v>
      </c>
      <c r="E47" s="204">
        <f>SUM(E39:E45)</f>
        <v>847584080</v>
      </c>
    </row>
  </sheetData>
  <sheetProtection/>
  <mergeCells count="18">
    <mergeCell ref="B36:C36"/>
    <mergeCell ref="D36:E36"/>
    <mergeCell ref="A1:I1"/>
    <mergeCell ref="A2:I2"/>
    <mergeCell ref="A4:I4"/>
    <mergeCell ref="A5:I5"/>
    <mergeCell ref="A6:I6"/>
    <mergeCell ref="B8:C8"/>
    <mergeCell ref="D8:E8"/>
    <mergeCell ref="F8:G8"/>
    <mergeCell ref="B7:I7"/>
    <mergeCell ref="B21:I21"/>
    <mergeCell ref="B35:E35"/>
    <mergeCell ref="D22:E22"/>
    <mergeCell ref="F22:G22"/>
    <mergeCell ref="H22:I22"/>
    <mergeCell ref="H8:I8"/>
    <mergeCell ref="B22:C22"/>
  </mergeCells>
  <printOptions/>
  <pageMargins left="0.7" right="0.7" top="0.75" bottom="0.75" header="0.3" footer="0.3"/>
  <pageSetup fitToHeight="1" fitToWidth="1" orientation="portrait" scale="79" r:id="rId1"/>
</worksheet>
</file>

<file path=xl/worksheets/sheet6.xml><?xml version="1.0" encoding="utf-8"?>
<worksheet xmlns="http://schemas.openxmlformats.org/spreadsheetml/2006/main" xmlns:r="http://schemas.openxmlformats.org/officeDocument/2006/relationships">
  <sheetPr>
    <tabColor rgb="FF99CCFF"/>
  </sheetPr>
  <dimension ref="A1:H83"/>
  <sheetViews>
    <sheetView showGridLines="0" zoomScalePageLayoutView="0" workbookViewId="0" topLeftCell="A1">
      <selection activeCell="A1" sqref="A1:H1"/>
    </sheetView>
  </sheetViews>
  <sheetFormatPr defaultColWidth="9.140625" defaultRowHeight="15"/>
  <cols>
    <col min="1" max="1" width="20.00390625" style="1" customWidth="1"/>
    <col min="2" max="2" width="11.8515625" style="2" customWidth="1"/>
    <col min="3" max="3" width="11.00390625" style="2" customWidth="1"/>
    <col min="4" max="4" width="2.140625" style="2" customWidth="1"/>
    <col min="5" max="5" width="14.7109375" style="2" customWidth="1"/>
    <col min="6" max="6" width="11.00390625" style="2" customWidth="1"/>
    <col min="7" max="7" width="2.140625" style="1" customWidth="1"/>
    <col min="8" max="8" width="14.57421875" style="1" customWidth="1"/>
    <col min="9" max="16384" width="9.140625" style="1" customWidth="1"/>
  </cols>
  <sheetData>
    <row r="1" spans="1:8" ht="18">
      <c r="A1" s="242" t="s">
        <v>8</v>
      </c>
      <c r="B1" s="242"/>
      <c r="C1" s="242"/>
      <c r="D1" s="242"/>
      <c r="E1" s="242"/>
      <c r="F1" s="242"/>
      <c r="G1" s="242"/>
      <c r="H1" s="242"/>
    </row>
    <row r="2" spans="1:8" ht="18">
      <c r="A2" s="242" t="s">
        <v>70</v>
      </c>
      <c r="B2" s="242"/>
      <c r="C2" s="242"/>
      <c r="D2" s="242"/>
      <c r="E2" s="242"/>
      <c r="F2" s="242"/>
      <c r="G2" s="242"/>
      <c r="H2" s="242"/>
    </row>
    <row r="3" spans="1:8" ht="18">
      <c r="A3" s="198"/>
      <c r="B3" s="198"/>
      <c r="C3" s="198"/>
      <c r="D3" s="198"/>
      <c r="E3" s="198"/>
      <c r="F3" s="198"/>
      <c r="G3" s="198"/>
      <c r="H3" s="198"/>
    </row>
    <row r="4" spans="1:8" ht="18">
      <c r="A4" s="242" t="s">
        <v>163</v>
      </c>
      <c r="B4" s="242"/>
      <c r="C4" s="242"/>
      <c r="D4" s="242"/>
      <c r="E4" s="242"/>
      <c r="F4" s="242"/>
      <c r="G4" s="242"/>
      <c r="H4" s="242"/>
    </row>
    <row r="5" spans="1:8" ht="18">
      <c r="A5" s="242" t="s">
        <v>136</v>
      </c>
      <c r="B5" s="242"/>
      <c r="C5" s="242"/>
      <c r="D5" s="242"/>
      <c r="E5" s="242"/>
      <c r="F5" s="242"/>
      <c r="G5" s="242"/>
      <c r="H5" s="242"/>
    </row>
    <row r="6" spans="1:8" ht="18">
      <c r="A6" s="242" t="s">
        <v>158</v>
      </c>
      <c r="B6" s="242"/>
      <c r="C6" s="242"/>
      <c r="D6" s="242"/>
      <c r="E6" s="242"/>
      <c r="F6" s="242"/>
      <c r="G6" s="242"/>
      <c r="H6" s="242"/>
    </row>
    <row r="7" spans="1:8" ht="15.75">
      <c r="A7" s="243"/>
      <c r="B7" s="243"/>
      <c r="C7" s="243"/>
      <c r="D7" s="243"/>
      <c r="E7" s="243"/>
      <c r="F7" s="243"/>
      <c r="G7" s="243"/>
      <c r="H7" s="243"/>
    </row>
    <row r="8" spans="1:8" ht="31.5" customHeight="1">
      <c r="A8" s="11"/>
      <c r="B8" s="16"/>
      <c r="C8" s="218" t="s">
        <v>40</v>
      </c>
      <c r="D8" s="75"/>
      <c r="E8" s="216" t="s">
        <v>10</v>
      </c>
      <c r="F8" s="218" t="s">
        <v>40</v>
      </c>
      <c r="G8" s="12"/>
      <c r="H8" s="255" t="s">
        <v>112</v>
      </c>
    </row>
    <row r="9" spans="1:8" ht="14.25" customHeight="1">
      <c r="A9" s="13" t="s">
        <v>82</v>
      </c>
      <c r="B9" s="4" t="s">
        <v>63</v>
      </c>
      <c r="C9" s="5" t="s">
        <v>9</v>
      </c>
      <c r="D9" s="73"/>
      <c r="E9" s="217" t="s">
        <v>65</v>
      </c>
      <c r="F9" s="5" t="s">
        <v>9</v>
      </c>
      <c r="G9" s="14"/>
      <c r="H9" s="256"/>
    </row>
    <row r="10" spans="1:8" ht="14.25" customHeight="1">
      <c r="A10" s="15"/>
      <c r="B10" s="27"/>
      <c r="C10" s="28"/>
      <c r="D10" s="29"/>
      <c r="E10" s="30"/>
      <c r="F10" s="28"/>
      <c r="G10" s="31"/>
      <c r="H10" s="32"/>
    </row>
    <row r="11" spans="1:8" s="109" customFormat="1" ht="12.75" customHeight="1">
      <c r="A11" s="95">
        <v>10001</v>
      </c>
      <c r="B11" s="96">
        <v>405</v>
      </c>
      <c r="C11" s="97">
        <f aca="true" t="shared" si="0" ref="C11:C48">(B11/$B$79)*100</f>
        <v>5.519215044971382</v>
      </c>
      <c r="D11" s="98" t="s">
        <v>11</v>
      </c>
      <c r="E11" s="99">
        <v>17336233</v>
      </c>
      <c r="F11" s="97">
        <f aca="true" t="shared" si="1" ref="F11:F48">(E11/$E$79)*100</f>
        <v>4.364487368644442</v>
      </c>
      <c r="G11" s="100" t="s">
        <v>11</v>
      </c>
      <c r="H11" s="101">
        <v>20416.2</v>
      </c>
    </row>
    <row r="12" spans="1:8" s="108" customFormat="1" ht="12.75" customHeight="1">
      <c r="A12" s="95">
        <v>10002</v>
      </c>
      <c r="B12" s="96">
        <v>37</v>
      </c>
      <c r="C12" s="97">
        <f t="shared" si="0"/>
        <v>0.5042245843554103</v>
      </c>
      <c r="D12" s="98"/>
      <c r="E12" s="102">
        <v>893364</v>
      </c>
      <c r="F12" s="97">
        <f t="shared" si="1"/>
        <v>0.22490906147844653</v>
      </c>
      <c r="G12" s="100"/>
      <c r="H12" s="103">
        <v>17608.5</v>
      </c>
    </row>
    <row r="13" spans="1:8" s="108" customFormat="1" ht="12.75" customHeight="1">
      <c r="A13" s="95">
        <v>10003</v>
      </c>
      <c r="B13" s="96">
        <v>202</v>
      </c>
      <c r="C13" s="97">
        <f t="shared" si="0"/>
        <v>2.7527936767511587</v>
      </c>
      <c r="D13" s="98"/>
      <c r="E13" s="102">
        <v>8425455</v>
      </c>
      <c r="F13" s="97">
        <f t="shared" si="1"/>
        <v>2.121152381984146</v>
      </c>
      <c r="G13" s="100"/>
      <c r="H13" s="103">
        <v>20794.7</v>
      </c>
    </row>
    <row r="14" spans="1:8" s="108" customFormat="1" ht="12.75" customHeight="1">
      <c r="A14" s="95">
        <v>10004</v>
      </c>
      <c r="B14" s="96">
        <v>117</v>
      </c>
      <c r="C14" s="97">
        <f t="shared" si="0"/>
        <v>1.5944399018806215</v>
      </c>
      <c r="D14" s="98"/>
      <c r="E14" s="102">
        <v>4792479</v>
      </c>
      <c r="F14" s="97">
        <f t="shared" si="1"/>
        <v>1.2065316646352033</v>
      </c>
      <c r="G14" s="100"/>
      <c r="H14" s="103">
        <v>20925.49</v>
      </c>
    </row>
    <row r="15" spans="1:8" s="110" customFormat="1" ht="12.75" customHeight="1">
      <c r="A15" s="95">
        <v>10005</v>
      </c>
      <c r="B15" s="96">
        <v>125</v>
      </c>
      <c r="C15" s="97">
        <f t="shared" si="0"/>
        <v>1.7034614336331424</v>
      </c>
      <c r="D15" s="98"/>
      <c r="E15" s="104">
        <v>4594443</v>
      </c>
      <c r="F15" s="97">
        <f t="shared" si="1"/>
        <v>1.1566750654226252</v>
      </c>
      <c r="G15" s="105"/>
      <c r="H15" s="106">
        <v>21226.44</v>
      </c>
    </row>
    <row r="16" spans="1:8" s="108" customFormat="1" ht="12.75" customHeight="1">
      <c r="A16" s="95">
        <v>10006</v>
      </c>
      <c r="B16" s="96">
        <v>56</v>
      </c>
      <c r="C16" s="97">
        <f t="shared" si="0"/>
        <v>0.7631507222676479</v>
      </c>
      <c r="D16" s="98"/>
      <c r="E16" s="102">
        <v>1647915</v>
      </c>
      <c r="F16" s="97">
        <f t="shared" si="1"/>
        <v>0.414871223875435</v>
      </c>
      <c r="G16" s="100"/>
      <c r="H16" s="103">
        <v>20488.51</v>
      </c>
    </row>
    <row r="17" spans="1:8" s="108" customFormat="1" ht="12.75" customHeight="1">
      <c r="A17" s="95">
        <v>10007</v>
      </c>
      <c r="B17" s="96">
        <v>39</v>
      </c>
      <c r="C17" s="97">
        <f t="shared" si="0"/>
        <v>0.5314799672935405</v>
      </c>
      <c r="D17" s="98"/>
      <c r="E17" s="102">
        <v>1295677</v>
      </c>
      <c r="F17" s="97">
        <f t="shared" si="1"/>
        <v>0.3261934643092951</v>
      </c>
      <c r="G17" s="100"/>
      <c r="H17" s="103">
        <v>23306.82</v>
      </c>
    </row>
    <row r="18" spans="1:8" s="108" customFormat="1" ht="12.75" customHeight="1">
      <c r="A18" s="95">
        <v>10009</v>
      </c>
      <c r="B18" s="96">
        <v>11</v>
      </c>
      <c r="C18" s="97">
        <f t="shared" si="0"/>
        <v>0.14990460615971654</v>
      </c>
      <c r="D18" s="98"/>
      <c r="E18" s="102">
        <v>230676</v>
      </c>
      <c r="F18" s="97">
        <f t="shared" si="1"/>
        <v>0.05807388999959941</v>
      </c>
      <c r="G18" s="100"/>
      <c r="H18" s="103">
        <v>14339.44</v>
      </c>
    </row>
    <row r="19" spans="1:8" s="108" customFormat="1" ht="12.75" customHeight="1">
      <c r="A19" s="95">
        <v>10010</v>
      </c>
      <c r="B19" s="96">
        <v>241</v>
      </c>
      <c r="C19" s="97">
        <f t="shared" si="0"/>
        <v>3.2842736440446987</v>
      </c>
      <c r="D19" s="98"/>
      <c r="E19" s="102">
        <v>8442082</v>
      </c>
      <c r="F19" s="97">
        <f t="shared" si="1"/>
        <v>2.1253383162340174</v>
      </c>
      <c r="G19" s="100"/>
      <c r="H19" s="103">
        <v>19482.06</v>
      </c>
    </row>
    <row r="20" spans="1:8" s="108" customFormat="1" ht="12.75" customHeight="1">
      <c r="A20" s="95">
        <v>10011</v>
      </c>
      <c r="B20" s="96">
        <v>223</v>
      </c>
      <c r="C20" s="97">
        <f t="shared" si="0"/>
        <v>3.0389751976015265</v>
      </c>
      <c r="D20" s="98"/>
      <c r="E20" s="102">
        <v>8764173</v>
      </c>
      <c r="F20" s="97">
        <f t="shared" si="1"/>
        <v>2.2064264108076226</v>
      </c>
      <c r="G20" s="100"/>
      <c r="H20" s="103">
        <v>18966</v>
      </c>
    </row>
    <row r="21" spans="1:8" s="108" customFormat="1" ht="12.75" customHeight="1">
      <c r="A21" s="95">
        <v>10012</v>
      </c>
      <c r="B21" s="96">
        <v>211</v>
      </c>
      <c r="C21" s="97">
        <f t="shared" si="0"/>
        <v>2.8754428999727444</v>
      </c>
      <c r="D21" s="98"/>
      <c r="E21" s="102">
        <v>5744842</v>
      </c>
      <c r="F21" s="97">
        <f t="shared" si="1"/>
        <v>1.4462940330727023</v>
      </c>
      <c r="G21" s="100"/>
      <c r="H21" s="103">
        <v>18046.51</v>
      </c>
    </row>
    <row r="22" spans="1:8" s="108" customFormat="1" ht="12.75" customHeight="1">
      <c r="A22" s="95">
        <v>10013</v>
      </c>
      <c r="B22" s="96">
        <v>218</v>
      </c>
      <c r="C22" s="97">
        <f t="shared" si="0"/>
        <v>2.9708367402562006</v>
      </c>
      <c r="D22" s="98"/>
      <c r="E22" s="102">
        <v>8771714</v>
      </c>
      <c r="F22" s="97">
        <f t="shared" si="1"/>
        <v>2.208324897015494</v>
      </c>
      <c r="G22" s="100"/>
      <c r="H22" s="103">
        <v>20194.39</v>
      </c>
    </row>
    <row r="23" spans="1:8" s="108" customFormat="1" ht="12.75" customHeight="1">
      <c r="A23" s="95">
        <v>10014</v>
      </c>
      <c r="B23" s="96">
        <v>140</v>
      </c>
      <c r="C23" s="97">
        <f t="shared" si="0"/>
        <v>1.9078768056691195</v>
      </c>
      <c r="D23" s="98"/>
      <c r="E23" s="102">
        <v>4819027</v>
      </c>
      <c r="F23" s="97">
        <f t="shared" si="1"/>
        <v>1.2132152625461667</v>
      </c>
      <c r="G23" s="100"/>
      <c r="H23" s="103">
        <v>21805.98</v>
      </c>
    </row>
    <row r="24" spans="1:8" s="108" customFormat="1" ht="12.75" customHeight="1">
      <c r="A24" s="95">
        <v>10016</v>
      </c>
      <c r="B24" s="96">
        <v>430</v>
      </c>
      <c r="C24" s="97">
        <f t="shared" si="0"/>
        <v>5.85990733169801</v>
      </c>
      <c r="D24" s="98"/>
      <c r="E24" s="102">
        <v>16355679</v>
      </c>
      <c r="F24" s="97">
        <f t="shared" si="1"/>
        <v>4.117627768449072</v>
      </c>
      <c r="G24" s="100"/>
      <c r="H24" s="103">
        <v>22583.27</v>
      </c>
    </row>
    <row r="25" spans="1:8" s="108" customFormat="1" ht="12.75" customHeight="1">
      <c r="A25" s="95">
        <v>10017</v>
      </c>
      <c r="B25" s="96">
        <v>654</v>
      </c>
      <c r="C25" s="97">
        <f t="shared" si="0"/>
        <v>8.912510220768603</v>
      </c>
      <c r="D25" s="98"/>
      <c r="E25" s="102">
        <v>34429398</v>
      </c>
      <c r="F25" s="97">
        <f t="shared" si="1"/>
        <v>8.667781096448818</v>
      </c>
      <c r="G25" s="100"/>
      <c r="H25" s="103">
        <v>24376.83</v>
      </c>
    </row>
    <row r="26" spans="1:8" s="108" customFormat="1" ht="12.75" customHeight="1">
      <c r="A26" s="95">
        <v>10018</v>
      </c>
      <c r="B26" s="96">
        <v>546</v>
      </c>
      <c r="C26" s="97">
        <f t="shared" si="0"/>
        <v>7.440719542109567</v>
      </c>
      <c r="D26" s="98"/>
      <c r="E26" s="102">
        <v>19604115</v>
      </c>
      <c r="F26" s="97">
        <f t="shared" si="1"/>
        <v>4.935438528713419</v>
      </c>
      <c r="G26" s="100"/>
      <c r="H26" s="103">
        <v>20932.74</v>
      </c>
    </row>
    <row r="27" spans="1:8" s="108" customFormat="1" ht="12.75" customHeight="1">
      <c r="A27" s="95">
        <v>10019</v>
      </c>
      <c r="B27" s="96">
        <v>604</v>
      </c>
      <c r="C27" s="97">
        <f t="shared" si="0"/>
        <v>8.231125647315345</v>
      </c>
      <c r="D27" s="98"/>
      <c r="E27" s="102">
        <v>44986224</v>
      </c>
      <c r="F27" s="97">
        <f t="shared" si="1"/>
        <v>11.325517279965574</v>
      </c>
      <c r="G27" s="100"/>
      <c r="H27" s="103">
        <v>27604.26</v>
      </c>
    </row>
    <row r="28" spans="1:8" s="108" customFormat="1" ht="12.75" customHeight="1">
      <c r="A28" s="95">
        <v>10020</v>
      </c>
      <c r="B28" s="96">
        <v>97</v>
      </c>
      <c r="C28" s="97">
        <f t="shared" si="0"/>
        <v>1.3218860724993187</v>
      </c>
      <c r="D28" s="98"/>
      <c r="E28" s="102">
        <v>12297163</v>
      </c>
      <c r="F28" s="97">
        <f t="shared" si="1"/>
        <v>3.0958751294852687</v>
      </c>
      <c r="G28" s="100"/>
      <c r="H28" s="103">
        <v>38675.41</v>
      </c>
    </row>
    <row r="29" spans="1:8" s="108" customFormat="1" ht="12.75" customHeight="1">
      <c r="A29" s="95">
        <v>10021</v>
      </c>
      <c r="B29" s="96">
        <v>112</v>
      </c>
      <c r="C29" s="97">
        <f t="shared" si="0"/>
        <v>1.5263014445352958</v>
      </c>
      <c r="D29" s="98"/>
      <c r="E29" s="102">
        <v>3181888</v>
      </c>
      <c r="F29" s="97">
        <f t="shared" si="1"/>
        <v>0.8010569530555643</v>
      </c>
      <c r="G29" s="100"/>
      <c r="H29" s="103">
        <v>19119.69</v>
      </c>
    </row>
    <row r="30" spans="1:8" s="108" customFormat="1" ht="12.75" customHeight="1">
      <c r="A30" s="95">
        <v>10022</v>
      </c>
      <c r="B30" s="96">
        <v>922</v>
      </c>
      <c r="C30" s="97">
        <f t="shared" si="0"/>
        <v>12.56473153447806</v>
      </c>
      <c r="D30" s="98"/>
      <c r="E30" s="102">
        <v>51993338</v>
      </c>
      <c r="F30" s="97">
        <f t="shared" si="1"/>
        <v>13.08959489380773</v>
      </c>
      <c r="G30" s="100"/>
      <c r="H30" s="103">
        <v>25230.74</v>
      </c>
    </row>
    <row r="31" spans="1:8" s="108" customFormat="1" ht="12.75" customHeight="1">
      <c r="A31" s="95">
        <v>10023</v>
      </c>
      <c r="B31" s="96">
        <v>69</v>
      </c>
      <c r="C31" s="97">
        <f t="shared" si="0"/>
        <v>0.9403107113654947</v>
      </c>
      <c r="D31" s="98"/>
      <c r="E31" s="102">
        <v>2546582</v>
      </c>
      <c r="F31" s="97">
        <f t="shared" si="1"/>
        <v>0.6411153433515401</v>
      </c>
      <c r="G31" s="100"/>
      <c r="H31" s="103">
        <v>19593</v>
      </c>
    </row>
    <row r="32" spans="1:8" s="108" customFormat="1" ht="12.75" customHeight="1">
      <c r="A32" s="95">
        <v>10024</v>
      </c>
      <c r="B32" s="96">
        <v>44</v>
      </c>
      <c r="C32" s="97">
        <f t="shared" si="0"/>
        <v>0.5996184246388662</v>
      </c>
      <c r="D32" s="98"/>
      <c r="E32" s="102">
        <v>1522190</v>
      </c>
      <c r="F32" s="97">
        <f t="shared" si="1"/>
        <v>0.3832192972762239</v>
      </c>
      <c r="G32" s="100"/>
      <c r="H32" s="103">
        <v>19501.26</v>
      </c>
    </row>
    <row r="33" spans="1:8" s="108" customFormat="1" ht="12.75" customHeight="1">
      <c r="A33" s="95">
        <v>10025</v>
      </c>
      <c r="B33" s="96">
        <v>17</v>
      </c>
      <c r="C33" s="97">
        <f t="shared" si="0"/>
        <v>0.23167075497410738</v>
      </c>
      <c r="D33" s="98"/>
      <c r="E33" s="102">
        <v>426193</v>
      </c>
      <c r="F33" s="97">
        <f t="shared" si="1"/>
        <v>0.10729631778164728</v>
      </c>
      <c r="G33" s="100"/>
      <c r="H33" s="103">
        <v>16392.6</v>
      </c>
    </row>
    <row r="34" spans="1:8" s="108" customFormat="1" ht="12.75" customHeight="1">
      <c r="A34" s="95">
        <v>10028</v>
      </c>
      <c r="B34" s="96">
        <v>77</v>
      </c>
      <c r="C34" s="97">
        <f t="shared" si="0"/>
        <v>1.0493322431180159</v>
      </c>
      <c r="D34" s="98"/>
      <c r="E34" s="102">
        <v>2376783</v>
      </c>
      <c r="F34" s="97">
        <f t="shared" si="1"/>
        <v>0.5983675566375257</v>
      </c>
      <c r="G34" s="100"/>
      <c r="H34" s="103">
        <v>15898.88</v>
      </c>
    </row>
    <row r="35" spans="1:8" s="108" customFormat="1" ht="12.75" customHeight="1">
      <c r="A35" s="95">
        <v>10036</v>
      </c>
      <c r="B35" s="96">
        <v>482</v>
      </c>
      <c r="C35" s="97">
        <f t="shared" si="0"/>
        <v>6.568547288089397</v>
      </c>
      <c r="D35" s="98"/>
      <c r="E35" s="102">
        <v>36240053</v>
      </c>
      <c r="F35" s="97">
        <f t="shared" si="1"/>
        <v>9.123622966852436</v>
      </c>
      <c r="G35" s="100"/>
      <c r="H35" s="103">
        <v>28459.01</v>
      </c>
    </row>
    <row r="36" spans="1:8" s="108" customFormat="1" ht="12.75" customHeight="1">
      <c r="A36" s="95">
        <v>10038</v>
      </c>
      <c r="B36" s="96">
        <v>67</v>
      </c>
      <c r="C36" s="97">
        <f t="shared" si="0"/>
        <v>0.9130553284273644</v>
      </c>
      <c r="D36" s="98"/>
      <c r="E36" s="102">
        <v>1846023</v>
      </c>
      <c r="F36" s="97">
        <f t="shared" si="1"/>
        <v>0.4647459494647493</v>
      </c>
      <c r="G36" s="100"/>
      <c r="H36" s="103">
        <v>19971.02</v>
      </c>
    </row>
    <row r="37" spans="1:8" s="108" customFormat="1" ht="12.75" customHeight="1">
      <c r="A37" s="95">
        <v>10055</v>
      </c>
      <c r="B37" s="96">
        <v>12</v>
      </c>
      <c r="C37" s="97">
        <f t="shared" si="0"/>
        <v>0.1635322976287817</v>
      </c>
      <c r="D37" s="98"/>
      <c r="E37" s="102">
        <v>893518</v>
      </c>
      <c r="F37" s="97">
        <f t="shared" si="1"/>
        <v>0.22494783178424313</v>
      </c>
      <c r="G37" s="100"/>
      <c r="H37" s="103">
        <v>33614.21</v>
      </c>
    </row>
    <row r="38" spans="1:8" s="108" customFormat="1" ht="12.75" customHeight="1">
      <c r="A38" s="95">
        <v>10065</v>
      </c>
      <c r="B38" s="96">
        <v>111</v>
      </c>
      <c r="C38" s="97">
        <f t="shared" si="0"/>
        <v>1.5126737530662304</v>
      </c>
      <c r="D38" s="98"/>
      <c r="E38" s="102">
        <v>4379247</v>
      </c>
      <c r="F38" s="97">
        <f t="shared" si="1"/>
        <v>1.1024983464212823</v>
      </c>
      <c r="G38" s="100"/>
      <c r="H38" s="103">
        <v>23940.6</v>
      </c>
    </row>
    <row r="39" spans="1:8" s="108" customFormat="1" ht="12.75" customHeight="1">
      <c r="A39" s="95">
        <v>10075</v>
      </c>
      <c r="B39" s="96">
        <v>36</v>
      </c>
      <c r="C39" s="97">
        <f t="shared" si="0"/>
        <v>0.49059689288634506</v>
      </c>
      <c r="D39" s="98"/>
      <c r="E39" s="102">
        <v>1317757</v>
      </c>
      <c r="F39" s="97">
        <f t="shared" si="1"/>
        <v>0.33175221984169184</v>
      </c>
      <c r="G39" s="100"/>
      <c r="H39" s="103">
        <v>18916.27</v>
      </c>
    </row>
    <row r="40" spans="1:8" s="108" customFormat="1" ht="12.75" customHeight="1">
      <c r="A40" s="124">
        <v>10103</v>
      </c>
      <c r="B40" s="125">
        <v>14</v>
      </c>
      <c r="C40" s="223">
        <f t="shared" si="0"/>
        <v>0.19078768056691198</v>
      </c>
      <c r="D40" s="224"/>
      <c r="E40" s="225">
        <v>1347518</v>
      </c>
      <c r="F40" s="223">
        <f t="shared" si="1"/>
        <v>0.33924470731450257</v>
      </c>
      <c r="G40" s="226"/>
      <c r="H40" s="227">
        <v>84405.64</v>
      </c>
    </row>
    <row r="41" spans="1:8" s="108" customFormat="1" ht="12.75" customHeight="1">
      <c r="A41" s="257" t="s">
        <v>173</v>
      </c>
      <c r="B41" s="257"/>
      <c r="C41" s="257"/>
      <c r="D41" s="257"/>
      <c r="E41" s="257"/>
      <c r="F41" s="257"/>
      <c r="G41" s="257"/>
      <c r="H41" s="257"/>
    </row>
    <row r="42" spans="1:8" s="108" customFormat="1" ht="12.75" customHeight="1">
      <c r="A42" s="228"/>
      <c r="B42" s="229"/>
      <c r="C42" s="97"/>
      <c r="D42" s="98"/>
      <c r="E42" s="119"/>
      <c r="F42" s="97"/>
      <c r="G42" s="230"/>
      <c r="H42" s="231"/>
    </row>
    <row r="43" spans="1:8" s="108" customFormat="1" ht="12.75" customHeight="1">
      <c r="A43" s="232"/>
      <c r="B43" s="233"/>
      <c r="C43" s="223"/>
      <c r="D43" s="224"/>
      <c r="E43" s="126"/>
      <c r="F43" s="223"/>
      <c r="G43" s="234"/>
      <c r="H43" s="235"/>
    </row>
    <row r="44" spans="1:8" s="108" customFormat="1" ht="32.25" customHeight="1">
      <c r="A44" s="11"/>
      <c r="B44" s="16"/>
      <c r="C44" s="218" t="s">
        <v>40</v>
      </c>
      <c r="D44" s="75"/>
      <c r="E44" s="216" t="s">
        <v>10</v>
      </c>
      <c r="F44" s="218" t="s">
        <v>40</v>
      </c>
      <c r="G44" s="12"/>
      <c r="H44" s="255" t="s">
        <v>112</v>
      </c>
    </row>
    <row r="45" spans="1:8" s="108" customFormat="1" ht="12.75" customHeight="1">
      <c r="A45" s="13" t="s">
        <v>82</v>
      </c>
      <c r="B45" s="4" t="s">
        <v>63</v>
      </c>
      <c r="C45" s="5" t="s">
        <v>9</v>
      </c>
      <c r="D45" s="73"/>
      <c r="E45" s="217" t="s">
        <v>65</v>
      </c>
      <c r="F45" s="5" t="s">
        <v>9</v>
      </c>
      <c r="G45" s="14"/>
      <c r="H45" s="256"/>
    </row>
    <row r="46" spans="1:8" s="108" customFormat="1" ht="12.75" customHeight="1">
      <c r="A46" s="95"/>
      <c r="B46" s="96"/>
      <c r="C46" s="97"/>
      <c r="D46" s="98"/>
      <c r="E46" s="102"/>
      <c r="F46" s="97"/>
      <c r="G46" s="100"/>
      <c r="H46" s="103"/>
    </row>
    <row r="47" spans="1:8" s="108" customFormat="1" ht="12.75" customHeight="1">
      <c r="A47" s="95">
        <v>10104</v>
      </c>
      <c r="B47" s="96">
        <v>20</v>
      </c>
      <c r="C47" s="97">
        <f t="shared" si="0"/>
        <v>0.2725538293813028</v>
      </c>
      <c r="D47" s="98"/>
      <c r="E47" s="99">
        <v>3097873</v>
      </c>
      <c r="F47" s="97">
        <f t="shared" si="1"/>
        <v>0.7799057372016552</v>
      </c>
      <c r="G47" s="100"/>
      <c r="H47" s="101">
        <v>62797.49</v>
      </c>
    </row>
    <row r="48" spans="1:8" s="108" customFormat="1" ht="12.75" customHeight="1">
      <c r="A48" s="95">
        <v>10105</v>
      </c>
      <c r="B48" s="96">
        <v>16</v>
      </c>
      <c r="C48" s="97">
        <f t="shared" si="0"/>
        <v>0.21804306350504227</v>
      </c>
      <c r="D48" s="98"/>
      <c r="E48" s="102">
        <v>2717592</v>
      </c>
      <c r="F48" s="97">
        <f t="shared" si="1"/>
        <v>0.6841680056520459</v>
      </c>
      <c r="G48" s="100"/>
      <c r="H48" s="103">
        <v>120299.87</v>
      </c>
    </row>
    <row r="49" spans="1:8" s="108" customFormat="1" ht="12.75" customHeight="1">
      <c r="A49" s="95">
        <v>10106</v>
      </c>
      <c r="B49" s="96">
        <v>25</v>
      </c>
      <c r="C49" s="97">
        <f aca="true" t="shared" si="2" ref="C49:C77">(B49/$B$79)*100</f>
        <v>0.3406922867266285</v>
      </c>
      <c r="D49" s="98"/>
      <c r="E49" s="102">
        <v>1321532</v>
      </c>
      <c r="F49" s="97">
        <f aca="true" t="shared" si="3" ref="F49:F77">(E49/$E$79)*100</f>
        <v>0.33270259584417367</v>
      </c>
      <c r="G49" s="100"/>
      <c r="H49" s="103">
        <v>38828.05</v>
      </c>
    </row>
    <row r="50" spans="1:8" s="108" customFormat="1" ht="12.75" customHeight="1">
      <c r="A50" s="95">
        <v>10110</v>
      </c>
      <c r="B50" s="96">
        <v>24</v>
      </c>
      <c r="C50" s="97">
        <f t="shared" si="2"/>
        <v>0.3270645952575634</v>
      </c>
      <c r="D50" s="98"/>
      <c r="E50" s="102">
        <v>626675</v>
      </c>
      <c r="F50" s="97">
        <f t="shared" si="3"/>
        <v>0.1577687102927871</v>
      </c>
      <c r="G50" s="100"/>
      <c r="H50" s="103">
        <v>21396.9</v>
      </c>
    </row>
    <row r="51" spans="1:8" s="108" customFormat="1" ht="12.75" customHeight="1">
      <c r="A51" s="95">
        <v>10111</v>
      </c>
      <c r="B51" s="96">
        <v>17</v>
      </c>
      <c r="C51" s="97">
        <f t="shared" si="2"/>
        <v>0.23167075497410738</v>
      </c>
      <c r="D51" s="98"/>
      <c r="E51" s="102">
        <v>1822068</v>
      </c>
      <c r="F51" s="97">
        <f t="shared" si="3"/>
        <v>0.45871515287151715</v>
      </c>
      <c r="G51" s="100"/>
      <c r="H51" s="103">
        <v>51399.11</v>
      </c>
    </row>
    <row r="52" spans="1:8" s="108" customFormat="1" ht="12.75" customHeight="1">
      <c r="A52" s="95">
        <v>10112</v>
      </c>
      <c r="B52" s="96">
        <v>12</v>
      </c>
      <c r="C52" s="97">
        <f t="shared" si="2"/>
        <v>0.1635322976287817</v>
      </c>
      <c r="D52" s="98"/>
      <c r="E52" s="102">
        <v>2119779</v>
      </c>
      <c r="F52" s="97">
        <f t="shared" si="3"/>
        <v>0.533665454878101</v>
      </c>
      <c r="G52" s="100"/>
      <c r="H52" s="103">
        <v>139918.41</v>
      </c>
    </row>
    <row r="53" spans="1:8" s="108" customFormat="1" ht="12.75" customHeight="1">
      <c r="A53" s="95">
        <v>10118</v>
      </c>
      <c r="B53" s="96">
        <v>36</v>
      </c>
      <c r="C53" s="97">
        <f t="shared" si="2"/>
        <v>0.49059689288634506</v>
      </c>
      <c r="D53" s="98"/>
      <c r="E53" s="102">
        <v>2994250</v>
      </c>
      <c r="F53" s="97">
        <f t="shared" si="3"/>
        <v>0.7538181047499546</v>
      </c>
      <c r="G53" s="100"/>
      <c r="H53" s="103">
        <v>24860.5</v>
      </c>
    </row>
    <row r="54" spans="1:8" s="108" customFormat="1" ht="12.75" customHeight="1">
      <c r="A54" s="95">
        <v>10119</v>
      </c>
      <c r="B54" s="96">
        <v>43</v>
      </c>
      <c r="C54" s="97">
        <f t="shared" si="2"/>
        <v>0.585990733169801</v>
      </c>
      <c r="D54" s="98"/>
      <c r="E54" s="102">
        <v>2960307</v>
      </c>
      <c r="F54" s="97">
        <f t="shared" si="3"/>
        <v>0.7452727768950568</v>
      </c>
      <c r="G54" s="100"/>
      <c r="H54" s="103">
        <v>28455.34</v>
      </c>
    </row>
    <row r="55" spans="1:8" s="108" customFormat="1" ht="12.75" customHeight="1">
      <c r="A55" s="95">
        <v>10121</v>
      </c>
      <c r="B55" s="96">
        <v>15</v>
      </c>
      <c r="C55" s="97">
        <f t="shared" si="2"/>
        <v>0.2044153720359771</v>
      </c>
      <c r="D55" s="98"/>
      <c r="E55" s="102">
        <v>3223827</v>
      </c>
      <c r="F55" s="97">
        <f t="shared" si="3"/>
        <v>0.8116153157490964</v>
      </c>
      <c r="G55" s="100"/>
      <c r="H55" s="103">
        <v>127314.77</v>
      </c>
    </row>
    <row r="56" spans="1:8" s="108" customFormat="1" ht="12.75" customHeight="1">
      <c r="A56" s="95">
        <v>10128</v>
      </c>
      <c r="B56" s="96">
        <v>40</v>
      </c>
      <c r="C56" s="97">
        <f t="shared" si="2"/>
        <v>0.5451076587626056</v>
      </c>
      <c r="D56" s="98"/>
      <c r="E56" s="102">
        <v>956109</v>
      </c>
      <c r="F56" s="97">
        <f t="shared" si="3"/>
        <v>0.24070544353823972</v>
      </c>
      <c r="G56" s="100"/>
      <c r="H56" s="103">
        <v>19828.68</v>
      </c>
    </row>
    <row r="57" spans="1:8" s="108" customFormat="1" ht="12.75" customHeight="1">
      <c r="A57" s="95">
        <v>10151</v>
      </c>
      <c r="B57" s="96">
        <v>23</v>
      </c>
      <c r="C57" s="97">
        <f t="shared" si="2"/>
        <v>0.3134369037884982</v>
      </c>
      <c r="D57" s="98"/>
      <c r="E57" s="102">
        <v>1204654</v>
      </c>
      <c r="F57" s="97">
        <f t="shared" si="3"/>
        <v>0.3032779477864079</v>
      </c>
      <c r="G57" s="100"/>
      <c r="H57" s="103">
        <v>35302.53</v>
      </c>
    </row>
    <row r="58" spans="1:8" s="108" customFormat="1" ht="12.75" customHeight="1">
      <c r="A58" s="95">
        <v>10152</v>
      </c>
      <c r="B58" s="96">
        <v>25</v>
      </c>
      <c r="C58" s="97">
        <f t="shared" si="2"/>
        <v>0.3406922867266285</v>
      </c>
      <c r="D58" s="98"/>
      <c r="E58" s="102">
        <v>1986465</v>
      </c>
      <c r="F58" s="97">
        <f t="shared" si="3"/>
        <v>0.5001029578198609</v>
      </c>
      <c r="G58" s="100"/>
      <c r="H58" s="103">
        <v>74417.42</v>
      </c>
    </row>
    <row r="59" spans="1:8" s="108" customFormat="1" ht="12.75" customHeight="1">
      <c r="A59" s="95">
        <v>10153</v>
      </c>
      <c r="B59" s="96">
        <v>31</v>
      </c>
      <c r="C59" s="97">
        <f t="shared" si="2"/>
        <v>0.42245843554101936</v>
      </c>
      <c r="D59" s="98"/>
      <c r="E59" s="102">
        <v>4197849</v>
      </c>
      <c r="F59" s="97">
        <f t="shared" si="3"/>
        <v>1.0568304507661326</v>
      </c>
      <c r="G59" s="100"/>
      <c r="H59" s="103">
        <v>66779.82</v>
      </c>
    </row>
    <row r="60" spans="1:8" s="108" customFormat="1" ht="12.75" customHeight="1">
      <c r="A60" s="95">
        <v>10154</v>
      </c>
      <c r="B60" s="96">
        <v>11</v>
      </c>
      <c r="C60" s="97">
        <f t="shared" si="2"/>
        <v>0.14990460615971654</v>
      </c>
      <c r="D60" s="98"/>
      <c r="E60" s="102">
        <v>3086119</v>
      </c>
      <c r="F60" s="97">
        <f t="shared" si="3"/>
        <v>0.7769466061994907</v>
      </c>
      <c r="G60" s="100"/>
      <c r="H60" s="103">
        <v>76239.74</v>
      </c>
    </row>
    <row r="61" spans="1:8" s="108" customFormat="1" ht="12.75" customHeight="1">
      <c r="A61" s="95">
        <v>10155</v>
      </c>
      <c r="B61" s="96">
        <v>19</v>
      </c>
      <c r="C61" s="97">
        <f t="shared" si="2"/>
        <v>0.2589261379122377</v>
      </c>
      <c r="D61" s="98"/>
      <c r="E61" s="102">
        <v>423725</v>
      </c>
      <c r="F61" s="97">
        <f t="shared" si="3"/>
        <v>0.10667498586797179</v>
      </c>
      <c r="G61" s="100"/>
      <c r="H61" s="103">
        <v>17556.47</v>
      </c>
    </row>
    <row r="62" spans="1:8" s="108" customFormat="1" ht="12.75" customHeight="1">
      <c r="A62" s="95">
        <v>10165</v>
      </c>
      <c r="B62" s="96">
        <v>27</v>
      </c>
      <c r="C62" s="97">
        <f t="shared" si="2"/>
        <v>0.3679476696647588</v>
      </c>
      <c r="D62" s="98"/>
      <c r="E62" s="102">
        <v>872266</v>
      </c>
      <c r="F62" s="97">
        <f t="shared" si="3"/>
        <v>0.21959752958431122</v>
      </c>
      <c r="G62" s="100"/>
      <c r="H62" s="103">
        <v>21684.39</v>
      </c>
    </row>
    <row r="63" spans="1:8" s="108" customFormat="1" ht="12.75" customHeight="1">
      <c r="A63" s="95">
        <v>10166</v>
      </c>
      <c r="B63" s="96">
        <v>20</v>
      </c>
      <c r="C63" s="97">
        <f t="shared" si="2"/>
        <v>0.2725538293813028</v>
      </c>
      <c r="D63" s="98"/>
      <c r="E63" s="102">
        <v>5153910</v>
      </c>
      <c r="F63" s="97">
        <f t="shared" si="3"/>
        <v>1.297523810053215</v>
      </c>
      <c r="G63" s="100"/>
      <c r="H63" s="103">
        <v>107416.32</v>
      </c>
    </row>
    <row r="64" spans="1:8" s="108" customFormat="1" ht="12.75" customHeight="1">
      <c r="A64" s="95">
        <v>10167</v>
      </c>
      <c r="B64" s="96">
        <v>21</v>
      </c>
      <c r="C64" s="97">
        <f t="shared" si="2"/>
        <v>0.2861815208503679</v>
      </c>
      <c r="D64" s="98"/>
      <c r="E64" s="102">
        <v>3769338</v>
      </c>
      <c r="F64" s="97">
        <f t="shared" si="3"/>
        <v>0.9489505643556766</v>
      </c>
      <c r="G64" s="100"/>
      <c r="H64" s="103">
        <v>128484.84</v>
      </c>
    </row>
    <row r="65" spans="1:8" s="108" customFormat="1" ht="12.75" customHeight="1">
      <c r="A65" s="95">
        <v>10168</v>
      </c>
      <c r="B65" s="96">
        <v>12</v>
      </c>
      <c r="C65" s="97">
        <f t="shared" si="2"/>
        <v>0.1635322976287817</v>
      </c>
      <c r="D65" s="98"/>
      <c r="E65" s="102">
        <v>221690</v>
      </c>
      <c r="F65" s="97">
        <f t="shared" si="3"/>
        <v>0.055811617480844095</v>
      </c>
      <c r="G65" s="100"/>
      <c r="H65" s="103">
        <v>15452.89</v>
      </c>
    </row>
    <row r="66" spans="1:8" s="108" customFormat="1" ht="12.75" customHeight="1">
      <c r="A66" s="95">
        <v>10169</v>
      </c>
      <c r="B66" s="96">
        <v>20</v>
      </c>
      <c r="C66" s="97">
        <f t="shared" si="2"/>
        <v>0.2725538293813028</v>
      </c>
      <c r="D66" s="98"/>
      <c r="E66" s="102">
        <v>1418997</v>
      </c>
      <c r="F66" s="97">
        <f t="shared" si="3"/>
        <v>0.3572399195744749</v>
      </c>
      <c r="G66" s="100"/>
      <c r="H66" s="103">
        <v>33099.76</v>
      </c>
    </row>
    <row r="67" spans="1:8" s="108" customFormat="1" ht="12.75" customHeight="1">
      <c r="A67" s="95">
        <v>10170</v>
      </c>
      <c r="B67" s="96">
        <v>19</v>
      </c>
      <c r="C67" s="97">
        <f t="shared" si="2"/>
        <v>0.2589261379122377</v>
      </c>
      <c r="D67" s="98"/>
      <c r="E67" s="102">
        <v>573711</v>
      </c>
      <c r="F67" s="97">
        <f t="shared" si="3"/>
        <v>0.14443474616154334</v>
      </c>
      <c r="G67" s="100"/>
      <c r="H67" s="103">
        <v>21314.59</v>
      </c>
    </row>
    <row r="68" spans="1:8" s="108" customFormat="1" ht="12.75" customHeight="1">
      <c r="A68" s="95">
        <v>10171</v>
      </c>
      <c r="B68" s="96">
        <v>12</v>
      </c>
      <c r="C68" s="97">
        <f t="shared" si="2"/>
        <v>0.1635322976287817</v>
      </c>
      <c r="D68" s="98"/>
      <c r="E68" s="102">
        <v>632079</v>
      </c>
      <c r="F68" s="97">
        <f t="shared" si="3"/>
        <v>0.15912919556892263</v>
      </c>
      <c r="G68" s="100"/>
      <c r="H68" s="103">
        <v>41407.74</v>
      </c>
    </row>
    <row r="69" spans="1:8" s="108" customFormat="1" ht="12.75" customHeight="1">
      <c r="A69" s="95">
        <v>10172</v>
      </c>
      <c r="B69" s="96">
        <v>17</v>
      </c>
      <c r="C69" s="97">
        <f t="shared" si="2"/>
        <v>0.23167075497410738</v>
      </c>
      <c r="D69" s="98"/>
      <c r="E69" s="102">
        <v>1429688</v>
      </c>
      <c r="F69" s="97">
        <f t="shared" si="3"/>
        <v>0.35993143476454975</v>
      </c>
      <c r="G69" s="100"/>
      <c r="H69" s="103">
        <v>61301.72</v>
      </c>
    </row>
    <row r="70" spans="1:8" s="108" customFormat="1" ht="12.75" customHeight="1">
      <c r="A70" s="95">
        <v>10174</v>
      </c>
      <c r="B70" s="96">
        <v>19</v>
      </c>
      <c r="C70" s="97">
        <f t="shared" si="2"/>
        <v>0.2589261379122377</v>
      </c>
      <c r="D70" s="98"/>
      <c r="E70" s="102">
        <v>1234996</v>
      </c>
      <c r="F70" s="97">
        <f t="shared" si="3"/>
        <v>0.31091670504926944</v>
      </c>
      <c r="G70" s="100"/>
      <c r="H70" s="103">
        <v>28687.85</v>
      </c>
    </row>
    <row r="71" spans="1:8" s="108" customFormat="1" ht="12.75" customHeight="1">
      <c r="A71" s="95">
        <v>10175</v>
      </c>
      <c r="B71" s="96">
        <v>18</v>
      </c>
      <c r="C71" s="97">
        <f t="shared" si="2"/>
        <v>0.24529844644317253</v>
      </c>
      <c r="D71" s="98"/>
      <c r="E71" s="102">
        <v>488593</v>
      </c>
      <c r="F71" s="97">
        <f t="shared" si="3"/>
        <v>0.12300584428624683</v>
      </c>
      <c r="G71" s="100"/>
      <c r="H71" s="103">
        <v>22346.46</v>
      </c>
    </row>
    <row r="72" spans="1:8" s="108" customFormat="1" ht="12.75" customHeight="1">
      <c r="A72" s="95">
        <v>10176</v>
      </c>
      <c r="B72" s="96">
        <v>15</v>
      </c>
      <c r="C72" s="97">
        <f t="shared" si="2"/>
        <v>0.2044153720359771</v>
      </c>
      <c r="D72" s="98"/>
      <c r="E72" s="102">
        <v>622077</v>
      </c>
      <c r="F72" s="97">
        <f t="shared" si="3"/>
        <v>0.15661113973400267</v>
      </c>
      <c r="G72" s="100"/>
      <c r="H72" s="103">
        <v>24518.35</v>
      </c>
    </row>
    <row r="73" spans="1:8" s="108" customFormat="1" ht="12.75" customHeight="1">
      <c r="A73" s="95">
        <v>10177</v>
      </c>
      <c r="B73" s="96">
        <v>14</v>
      </c>
      <c r="C73" s="97">
        <f t="shared" si="2"/>
        <v>0.19078768056691198</v>
      </c>
      <c r="D73" s="98"/>
      <c r="E73" s="102">
        <v>799332</v>
      </c>
      <c r="F73" s="97">
        <f t="shared" si="3"/>
        <v>0.20123601346113074</v>
      </c>
      <c r="G73" s="100"/>
      <c r="H73" s="103">
        <v>42362.57</v>
      </c>
    </row>
    <row r="74" spans="1:8" s="108" customFormat="1" ht="12.75" customHeight="1">
      <c r="A74" s="95">
        <v>10178</v>
      </c>
      <c r="B74" s="96">
        <v>15</v>
      </c>
      <c r="C74" s="97">
        <f t="shared" si="2"/>
        <v>0.2044153720359771</v>
      </c>
      <c r="D74" s="98"/>
      <c r="E74" s="102">
        <v>1476435</v>
      </c>
      <c r="F74" s="97">
        <f t="shared" si="3"/>
        <v>0.37170023661567975</v>
      </c>
      <c r="G74" s="100"/>
      <c r="H74" s="103">
        <v>42539.17</v>
      </c>
    </row>
    <row r="75" spans="1:8" s="108" customFormat="1" ht="12.75" customHeight="1">
      <c r="A75" s="95">
        <v>10271</v>
      </c>
      <c r="B75" s="96">
        <v>12</v>
      </c>
      <c r="C75" s="97">
        <f t="shared" si="2"/>
        <v>0.1635322976287817</v>
      </c>
      <c r="D75" s="98"/>
      <c r="E75" s="102">
        <v>489968</v>
      </c>
      <c r="F75" s="97">
        <f t="shared" si="3"/>
        <v>0.12335200773085939</v>
      </c>
      <c r="G75" s="100"/>
      <c r="H75" s="103">
        <v>22174.79</v>
      </c>
    </row>
    <row r="76" spans="1:8" s="108" customFormat="1" ht="12.75" customHeight="1">
      <c r="A76" s="95">
        <v>10281</v>
      </c>
      <c r="B76" s="96">
        <v>22</v>
      </c>
      <c r="C76" s="97">
        <f t="shared" si="2"/>
        <v>0.2998092123194331</v>
      </c>
      <c r="D76" s="98"/>
      <c r="E76" s="102">
        <v>2176538</v>
      </c>
      <c r="F76" s="97">
        <f t="shared" si="3"/>
        <v>0.5479548301164755</v>
      </c>
      <c r="G76" s="100"/>
      <c r="H76" s="103">
        <v>43112.1</v>
      </c>
    </row>
    <row r="77" spans="1:8" s="108" customFormat="1" ht="12.75" customHeight="1">
      <c r="A77" s="95" t="s">
        <v>166</v>
      </c>
      <c r="B77" s="96">
        <v>399</v>
      </c>
      <c r="C77" s="97">
        <f t="shared" si="2"/>
        <v>5.437448896156991</v>
      </c>
      <c r="D77" s="98"/>
      <c r="E77" s="102">
        <v>31611017</v>
      </c>
      <c r="F77" s="97">
        <f t="shared" si="3"/>
        <v>7.958238932673824</v>
      </c>
      <c r="G77" s="100"/>
      <c r="H77" s="103">
        <v>30056.91</v>
      </c>
    </row>
    <row r="78" spans="1:8" s="17" customFormat="1" ht="12.75" customHeight="1">
      <c r="A78" s="26"/>
      <c r="B78" s="27"/>
      <c r="C78" s="28"/>
      <c r="D78" s="29"/>
      <c r="E78" s="33"/>
      <c r="F78" s="28"/>
      <c r="G78" s="31"/>
      <c r="H78" s="34"/>
    </row>
    <row r="79" spans="1:8" ht="12.75" customHeight="1">
      <c r="A79" s="79" t="s">
        <v>0</v>
      </c>
      <c r="B79" s="80">
        <f>SUM(B11:B78)</f>
        <v>7338</v>
      </c>
      <c r="C79" s="81">
        <f>SUM(C11:C78)</f>
        <v>99.99999999999996</v>
      </c>
      <c r="D79" s="82" t="s">
        <v>11</v>
      </c>
      <c r="E79" s="83">
        <f>SUM(E11:E78)</f>
        <v>397211208</v>
      </c>
      <c r="F79" s="81">
        <f>SUM(F11:F78)</f>
        <v>100</v>
      </c>
      <c r="G79" s="84" t="s">
        <v>11</v>
      </c>
      <c r="H79" s="87">
        <v>23547.02</v>
      </c>
    </row>
    <row r="80" spans="1:7" ht="15">
      <c r="A80" s="18"/>
      <c r="B80" s="19"/>
      <c r="C80" s="20"/>
      <c r="D80" s="21"/>
      <c r="E80" s="22"/>
      <c r="F80" s="20"/>
      <c r="G80" s="23"/>
    </row>
    <row r="81" spans="1:8" ht="12" customHeight="1">
      <c r="A81" s="254"/>
      <c r="B81" s="254"/>
      <c r="C81" s="254"/>
      <c r="D81" s="254"/>
      <c r="E81" s="254"/>
      <c r="F81" s="254"/>
      <c r="G81" s="254"/>
      <c r="H81" s="254"/>
    </row>
    <row r="83" ht="15">
      <c r="A83" s="94"/>
    </row>
  </sheetData>
  <sheetProtection/>
  <mergeCells count="10">
    <mergeCell ref="A81:H81"/>
    <mergeCell ref="A6:H6"/>
    <mergeCell ref="A7:H7"/>
    <mergeCell ref="H8:H9"/>
    <mergeCell ref="H44:H45"/>
    <mergeCell ref="A1:H1"/>
    <mergeCell ref="A2:H2"/>
    <mergeCell ref="A4:H4"/>
    <mergeCell ref="A5:H5"/>
    <mergeCell ref="A41:H41"/>
  </mergeCells>
  <printOptions horizontalCentered="1"/>
  <pageMargins left="0.7" right="0.7" top="0.75" bottom="0.75" header="0.3" footer="0.3"/>
  <pageSetup fitToHeight="2" orientation="portrait" scale="99" r:id="rId1"/>
  <rowBreaks count="1" manualBreakCount="1">
    <brk id="42" max="7" man="1"/>
  </rowBreaks>
</worksheet>
</file>

<file path=xl/worksheets/sheet7.xml><?xml version="1.0" encoding="utf-8"?>
<worksheet xmlns="http://schemas.openxmlformats.org/spreadsheetml/2006/main" xmlns:r="http://schemas.openxmlformats.org/officeDocument/2006/relationships">
  <sheetPr>
    <tabColor rgb="FF99CCFF"/>
  </sheetPr>
  <dimension ref="A1:H25"/>
  <sheetViews>
    <sheetView showGridLines="0" zoomScalePageLayoutView="0" workbookViewId="0" topLeftCell="A1">
      <selection activeCell="A1" sqref="A1:H1"/>
    </sheetView>
  </sheetViews>
  <sheetFormatPr defaultColWidth="9.140625" defaultRowHeight="15"/>
  <cols>
    <col min="1" max="1" width="22.421875" style="1" customWidth="1"/>
    <col min="2" max="2" width="11.8515625" style="2" customWidth="1"/>
    <col min="3" max="3" width="11.00390625" style="2" customWidth="1"/>
    <col min="4" max="4" width="2.140625" style="2" customWidth="1"/>
    <col min="5" max="5" width="14.7109375" style="2" customWidth="1"/>
    <col min="6" max="6" width="11.00390625" style="2" customWidth="1"/>
    <col min="7" max="7" width="2.7109375" style="1" customWidth="1"/>
    <col min="8" max="8" width="14.57421875" style="1" customWidth="1"/>
    <col min="9" max="16384" width="9.140625" style="1" customWidth="1"/>
  </cols>
  <sheetData>
    <row r="1" spans="1:8" ht="18">
      <c r="A1" s="242" t="s">
        <v>8</v>
      </c>
      <c r="B1" s="242"/>
      <c r="C1" s="242"/>
      <c r="D1" s="242"/>
      <c r="E1" s="242"/>
      <c r="F1" s="242"/>
      <c r="G1" s="242"/>
      <c r="H1" s="242"/>
    </row>
    <row r="2" spans="1:8" ht="18">
      <c r="A2" s="242" t="s">
        <v>70</v>
      </c>
      <c r="B2" s="242"/>
      <c r="C2" s="242"/>
      <c r="D2" s="242"/>
      <c r="E2" s="242"/>
      <c r="F2" s="242"/>
      <c r="G2" s="242"/>
      <c r="H2" s="242"/>
    </row>
    <row r="3" spans="1:8" ht="18">
      <c r="A3" s="93"/>
      <c r="B3" s="93"/>
      <c r="C3" s="93"/>
      <c r="D3" s="93"/>
      <c r="E3" s="93"/>
      <c r="F3" s="93"/>
      <c r="G3" s="93"/>
      <c r="H3" s="93"/>
    </row>
    <row r="4" spans="1:8" ht="18">
      <c r="A4" s="242" t="s">
        <v>85</v>
      </c>
      <c r="B4" s="242"/>
      <c r="C4" s="242"/>
      <c r="D4" s="242"/>
      <c r="E4" s="242"/>
      <c r="F4" s="242"/>
      <c r="G4" s="242"/>
      <c r="H4" s="242"/>
    </row>
    <row r="5" spans="1:8" ht="18">
      <c r="A5" s="242" t="s">
        <v>88</v>
      </c>
      <c r="B5" s="242"/>
      <c r="C5" s="242"/>
      <c r="D5" s="242"/>
      <c r="E5" s="242"/>
      <c r="F5" s="242"/>
      <c r="G5" s="242"/>
      <c r="H5" s="242"/>
    </row>
    <row r="6" spans="1:8" ht="18">
      <c r="A6" s="242" t="s">
        <v>89</v>
      </c>
      <c r="B6" s="242"/>
      <c r="C6" s="242"/>
      <c r="D6" s="242"/>
      <c r="E6" s="242"/>
      <c r="F6" s="242"/>
      <c r="G6" s="242"/>
      <c r="H6" s="242"/>
    </row>
    <row r="7" spans="1:7" ht="15" customHeight="1">
      <c r="A7" s="25"/>
      <c r="B7" s="10"/>
      <c r="C7" s="10"/>
      <c r="D7" s="10"/>
      <c r="E7" s="10"/>
      <c r="F7" s="10"/>
      <c r="G7" s="53"/>
    </row>
    <row r="8" spans="1:8" ht="30.75" customHeight="1">
      <c r="A8" s="258" t="s">
        <v>90</v>
      </c>
      <c r="B8" s="16"/>
      <c r="C8" s="218" t="s">
        <v>40</v>
      </c>
      <c r="D8" s="219"/>
      <c r="E8" s="216" t="s">
        <v>10</v>
      </c>
      <c r="F8" s="218" t="s">
        <v>40</v>
      </c>
      <c r="G8" s="12"/>
      <c r="H8" s="244" t="s">
        <v>112</v>
      </c>
    </row>
    <row r="9" spans="1:8" ht="15" customHeight="1">
      <c r="A9" s="259"/>
      <c r="B9" s="4" t="s">
        <v>61</v>
      </c>
      <c r="C9" s="5" t="s">
        <v>9</v>
      </c>
      <c r="D9" s="73"/>
      <c r="E9" s="217" t="s">
        <v>65</v>
      </c>
      <c r="F9" s="5" t="s">
        <v>9</v>
      </c>
      <c r="G9" s="72"/>
      <c r="H9" s="245"/>
    </row>
    <row r="10" spans="1:8" ht="14.25" customHeight="1">
      <c r="A10" s="15"/>
      <c r="B10" s="27"/>
      <c r="C10" s="28"/>
      <c r="D10" s="29"/>
      <c r="E10" s="30"/>
      <c r="F10" s="28"/>
      <c r="G10" s="31"/>
      <c r="H10" s="32"/>
    </row>
    <row r="11" spans="1:8" ht="19.5" customHeight="1">
      <c r="A11" s="26">
        <v>1</v>
      </c>
      <c r="B11" s="27">
        <v>7338</v>
      </c>
      <c r="C11" s="28">
        <f aca="true" t="shared" si="0" ref="C11:C22">(B11/$B$24)*100</f>
        <v>86.2077067669173</v>
      </c>
      <c r="D11" s="29" t="s">
        <v>11</v>
      </c>
      <c r="E11" s="30">
        <v>397211207</v>
      </c>
      <c r="F11" s="28">
        <f aca="true" t="shared" si="1" ref="F11:F22">(E11/$E$24)*100</f>
        <v>46.86392959756402</v>
      </c>
      <c r="G11" s="31" t="s">
        <v>11</v>
      </c>
      <c r="H11" s="32">
        <v>23547.02</v>
      </c>
    </row>
    <row r="12" spans="1:8" s="17" customFormat="1" ht="19.5" customHeight="1">
      <c r="A12" s="26">
        <v>2</v>
      </c>
      <c r="B12" s="27">
        <v>659</v>
      </c>
      <c r="C12" s="28">
        <f t="shared" si="0"/>
        <v>7.742011278195489</v>
      </c>
      <c r="D12" s="29"/>
      <c r="E12" s="33">
        <v>120832172</v>
      </c>
      <c r="F12" s="28">
        <f t="shared" si="1"/>
        <v>14.256069068385441</v>
      </c>
      <c r="G12" s="31"/>
      <c r="H12" s="34">
        <v>63853.07</v>
      </c>
    </row>
    <row r="13" spans="1:8" s="17" customFormat="1" ht="19.5" customHeight="1">
      <c r="A13" s="26">
        <v>3</v>
      </c>
      <c r="B13" s="27">
        <v>210</v>
      </c>
      <c r="C13" s="28">
        <f t="shared" si="0"/>
        <v>2.4671052631578947</v>
      </c>
      <c r="D13" s="29"/>
      <c r="E13" s="33">
        <v>68930253</v>
      </c>
      <c r="F13" s="28">
        <f t="shared" si="1"/>
        <v>8.132556349887368</v>
      </c>
      <c r="G13" s="31"/>
      <c r="H13" s="34">
        <v>123041.28</v>
      </c>
    </row>
    <row r="14" spans="1:8" s="17" customFormat="1" ht="19.5" customHeight="1">
      <c r="A14" s="26">
        <v>4</v>
      </c>
      <c r="B14" s="27">
        <v>94</v>
      </c>
      <c r="C14" s="28">
        <f t="shared" si="0"/>
        <v>1.1043233082706767</v>
      </c>
      <c r="D14" s="29"/>
      <c r="E14" s="33">
        <v>44803105</v>
      </c>
      <c r="F14" s="28">
        <f t="shared" si="1"/>
        <v>5.285977639780613</v>
      </c>
      <c r="G14" s="31"/>
      <c r="H14" s="34">
        <v>206056.44</v>
      </c>
    </row>
    <row r="15" spans="1:8" s="63" customFormat="1" ht="19.5" customHeight="1">
      <c r="A15" s="26">
        <v>5</v>
      </c>
      <c r="B15" s="27">
        <v>51</v>
      </c>
      <c r="C15" s="28">
        <f t="shared" si="0"/>
        <v>0.5991541353383458</v>
      </c>
      <c r="D15" s="29"/>
      <c r="E15" s="48">
        <v>28682720</v>
      </c>
      <c r="F15" s="28">
        <f t="shared" si="1"/>
        <v>3.3840560061202942</v>
      </c>
      <c r="G15" s="49"/>
      <c r="H15" s="50">
        <v>340995.64</v>
      </c>
    </row>
    <row r="16" spans="1:8" s="17" customFormat="1" ht="19.5" customHeight="1">
      <c r="A16" s="26">
        <v>6</v>
      </c>
      <c r="B16" s="27">
        <v>30</v>
      </c>
      <c r="C16" s="28">
        <f t="shared" si="0"/>
        <v>0.3524436090225564</v>
      </c>
      <c r="D16" s="29"/>
      <c r="E16" s="33">
        <v>15439471</v>
      </c>
      <c r="F16" s="28">
        <f t="shared" si="1"/>
        <v>1.8215857690229555</v>
      </c>
      <c r="G16" s="31"/>
      <c r="H16" s="34">
        <v>332164.94</v>
      </c>
    </row>
    <row r="17" spans="1:8" s="17" customFormat="1" ht="19.5" customHeight="1">
      <c r="A17" s="26">
        <v>7</v>
      </c>
      <c r="B17" s="27">
        <v>28</v>
      </c>
      <c r="C17" s="28">
        <f t="shared" si="0"/>
        <v>0.3289473684210526</v>
      </c>
      <c r="D17" s="29"/>
      <c r="E17" s="33">
        <v>19130225</v>
      </c>
      <c r="F17" s="28">
        <f t="shared" si="1"/>
        <v>2.25702976599439</v>
      </c>
      <c r="G17" s="31"/>
      <c r="H17" s="34">
        <v>395891.31</v>
      </c>
    </row>
    <row r="18" spans="1:8" s="17" customFormat="1" ht="19.5" customHeight="1">
      <c r="A18" s="26">
        <v>8</v>
      </c>
      <c r="B18" s="27">
        <v>16</v>
      </c>
      <c r="C18" s="28">
        <f t="shared" si="0"/>
        <v>0.18796992481203006</v>
      </c>
      <c r="D18" s="29"/>
      <c r="E18" s="33">
        <v>9106335</v>
      </c>
      <c r="F18" s="28">
        <f t="shared" si="1"/>
        <v>1.0743872146886155</v>
      </c>
      <c r="G18" s="31"/>
      <c r="H18" s="34">
        <v>412038.34</v>
      </c>
    </row>
    <row r="19" spans="1:8" s="17" customFormat="1" ht="19.5" customHeight="1">
      <c r="A19" s="26">
        <v>9</v>
      </c>
      <c r="B19" s="27">
        <v>16</v>
      </c>
      <c r="C19" s="28">
        <f t="shared" si="0"/>
        <v>0.18796992481203006</v>
      </c>
      <c r="D19" s="29"/>
      <c r="E19" s="33">
        <v>14786252</v>
      </c>
      <c r="F19" s="28">
        <f t="shared" si="1"/>
        <v>1.744517426820337</v>
      </c>
      <c r="G19" s="31"/>
      <c r="H19" s="34">
        <v>490668.84</v>
      </c>
    </row>
    <row r="20" spans="1:8" s="17" customFormat="1" ht="19.5" customHeight="1">
      <c r="A20" s="237" t="s">
        <v>168</v>
      </c>
      <c r="B20" s="27">
        <v>32</v>
      </c>
      <c r="C20" s="28">
        <f t="shared" si="0"/>
        <v>0.37593984962406013</v>
      </c>
      <c r="D20" s="29"/>
      <c r="E20" s="33">
        <v>26647256</v>
      </c>
      <c r="F20" s="28">
        <f t="shared" si="1"/>
        <v>3.143907088080386</v>
      </c>
      <c r="G20" s="31"/>
      <c r="H20" s="34">
        <v>543858.64</v>
      </c>
    </row>
    <row r="21" spans="1:8" s="17" customFormat="1" ht="19.5" customHeight="1">
      <c r="A21" s="26" t="s">
        <v>87</v>
      </c>
      <c r="B21" s="27">
        <v>14</v>
      </c>
      <c r="C21" s="28">
        <f t="shared" si="0"/>
        <v>0.1644736842105263</v>
      </c>
      <c r="D21" s="29"/>
      <c r="E21" s="33">
        <v>18763731</v>
      </c>
      <c r="F21" s="28">
        <f t="shared" si="1"/>
        <v>2.213789926052186</v>
      </c>
      <c r="G21" s="31"/>
      <c r="H21" s="34">
        <v>727824.22</v>
      </c>
    </row>
    <row r="22" spans="1:8" s="17" customFormat="1" ht="19.5" customHeight="1">
      <c r="A22" s="26" t="s">
        <v>176</v>
      </c>
      <c r="B22" s="27">
        <v>24</v>
      </c>
      <c r="C22" s="28">
        <f t="shared" si="0"/>
        <v>0.28195488721804507</v>
      </c>
      <c r="D22" s="29"/>
      <c r="E22" s="33">
        <v>83251354</v>
      </c>
      <c r="F22" s="28">
        <f t="shared" si="1"/>
        <v>9.822194147603392</v>
      </c>
      <c r="G22" s="31"/>
      <c r="H22" s="34">
        <v>1881968.39</v>
      </c>
    </row>
    <row r="23" spans="1:8" s="17" customFormat="1" ht="9" customHeight="1">
      <c r="A23" s="26"/>
      <c r="B23" s="27"/>
      <c r="C23" s="29"/>
      <c r="D23" s="29"/>
      <c r="E23" s="78"/>
      <c r="F23" s="29"/>
      <c r="G23" s="31"/>
      <c r="H23" s="86"/>
    </row>
    <row r="24" spans="1:8" ht="19.5" customHeight="1">
      <c r="A24" s="79" t="s">
        <v>0</v>
      </c>
      <c r="B24" s="80">
        <f>SUM(B11:B22)</f>
        <v>8512</v>
      </c>
      <c r="C24" s="81">
        <f>SUM(C11:C22)</f>
        <v>100</v>
      </c>
      <c r="D24" s="82" t="s">
        <v>11</v>
      </c>
      <c r="E24" s="83">
        <f>SUM(E11:E22)</f>
        <v>847584081</v>
      </c>
      <c r="F24" s="81">
        <f>SUM(F11:F22)</f>
        <v>100</v>
      </c>
      <c r="G24" s="84" t="s">
        <v>11</v>
      </c>
      <c r="H24" s="87">
        <v>26891.64</v>
      </c>
    </row>
    <row r="25" spans="1:7" ht="15">
      <c r="A25" s="18"/>
      <c r="B25" s="19"/>
      <c r="C25" s="20"/>
      <c r="D25" s="21"/>
      <c r="E25" s="22"/>
      <c r="F25" s="20"/>
      <c r="G25" s="23"/>
    </row>
  </sheetData>
  <sheetProtection/>
  <mergeCells count="7">
    <mergeCell ref="A4:H4"/>
    <mergeCell ref="A5:H5"/>
    <mergeCell ref="A8:A9"/>
    <mergeCell ref="H8:H9"/>
    <mergeCell ref="A6:H6"/>
    <mergeCell ref="A1:H1"/>
    <mergeCell ref="A2:H2"/>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L47"/>
  <sheetViews>
    <sheetView showGridLines="0" zoomScalePageLayoutView="0" workbookViewId="0" topLeftCell="A1">
      <selection activeCell="A1" sqref="A1:L1"/>
    </sheetView>
  </sheetViews>
  <sheetFormatPr defaultColWidth="9.140625" defaultRowHeight="15"/>
  <cols>
    <col min="1" max="1" width="22.140625" style="177" customWidth="1"/>
    <col min="2" max="2" width="11.7109375" style="151" customWidth="1"/>
    <col min="3" max="3" width="6.7109375" style="151" customWidth="1"/>
    <col min="4" max="4" width="2.57421875" style="151" customWidth="1"/>
    <col min="5" max="5" width="11.7109375" style="151" customWidth="1"/>
    <col min="6" max="6" width="6.7109375" style="151" customWidth="1"/>
    <col min="7" max="7" width="2.57421875" style="151" customWidth="1"/>
    <col min="8" max="8" width="14.7109375" style="151" customWidth="1"/>
    <col min="9" max="9" width="6.7109375" style="151" customWidth="1"/>
    <col min="10" max="10" width="2.57421875" style="151" customWidth="1"/>
    <col min="11" max="12" width="15.00390625" style="151" customWidth="1"/>
    <col min="13" max="16384" width="9.140625" style="151" customWidth="1"/>
  </cols>
  <sheetData>
    <row r="1" spans="1:12" ht="18">
      <c r="A1" s="246" t="s">
        <v>8</v>
      </c>
      <c r="B1" s="246"/>
      <c r="C1" s="246"/>
      <c r="D1" s="246"/>
      <c r="E1" s="246"/>
      <c r="F1" s="246"/>
      <c r="G1" s="246"/>
      <c r="H1" s="246"/>
      <c r="I1" s="246"/>
      <c r="J1" s="246"/>
      <c r="K1" s="246"/>
      <c r="L1" s="246"/>
    </row>
    <row r="2" spans="1:12" ht="18">
      <c r="A2" s="246" t="s">
        <v>70</v>
      </c>
      <c r="B2" s="246"/>
      <c r="C2" s="246"/>
      <c r="D2" s="246"/>
      <c r="E2" s="246"/>
      <c r="F2" s="246"/>
      <c r="G2" s="246"/>
      <c r="H2" s="246"/>
      <c r="I2" s="246"/>
      <c r="J2" s="246"/>
      <c r="K2" s="246"/>
      <c r="L2" s="246"/>
    </row>
    <row r="3" spans="1:8" ht="15">
      <c r="A3" s="111"/>
      <c r="B3" s="111"/>
      <c r="C3" s="111"/>
      <c r="D3" s="111"/>
      <c r="E3" s="111"/>
      <c r="F3" s="111"/>
      <c r="G3" s="51"/>
      <c r="H3" s="51"/>
    </row>
    <row r="4" spans="1:12" ht="18">
      <c r="A4" s="246" t="s">
        <v>86</v>
      </c>
      <c r="B4" s="246"/>
      <c r="C4" s="246"/>
      <c r="D4" s="246"/>
      <c r="E4" s="246"/>
      <c r="F4" s="246"/>
      <c r="G4" s="246"/>
      <c r="H4" s="246"/>
      <c r="I4" s="246"/>
      <c r="J4" s="246"/>
      <c r="K4" s="246"/>
      <c r="L4" s="246"/>
    </row>
    <row r="5" spans="1:12" ht="18">
      <c r="A5" s="246" t="s">
        <v>93</v>
      </c>
      <c r="B5" s="246"/>
      <c r="C5" s="246"/>
      <c r="D5" s="246"/>
      <c r="E5" s="246"/>
      <c r="F5" s="246"/>
      <c r="G5" s="246"/>
      <c r="H5" s="246"/>
      <c r="I5" s="246"/>
      <c r="J5" s="246"/>
      <c r="K5" s="246"/>
      <c r="L5" s="246"/>
    </row>
    <row r="6" spans="1:12" ht="18">
      <c r="A6" s="246" t="s">
        <v>91</v>
      </c>
      <c r="B6" s="246"/>
      <c r="C6" s="246"/>
      <c r="D6" s="246"/>
      <c r="E6" s="246"/>
      <c r="F6" s="246"/>
      <c r="G6" s="246"/>
      <c r="H6" s="246"/>
      <c r="I6" s="246"/>
      <c r="J6" s="246"/>
      <c r="K6" s="246"/>
      <c r="L6" s="246"/>
    </row>
    <row r="7" spans="1:12" ht="18">
      <c r="A7" s="129"/>
      <c r="B7" s="129"/>
      <c r="C7" s="129"/>
      <c r="D7" s="129"/>
      <c r="E7" s="129"/>
      <c r="F7" s="129"/>
      <c r="G7" s="129"/>
      <c r="H7" s="129"/>
      <c r="I7" s="129"/>
      <c r="J7" s="129"/>
      <c r="K7" s="129"/>
      <c r="L7" s="129"/>
    </row>
    <row r="8" spans="1:12" ht="15" customHeight="1">
      <c r="A8" s="152"/>
      <c r="B8" s="252" t="s">
        <v>159</v>
      </c>
      <c r="C8" s="260"/>
      <c r="D8" s="260"/>
      <c r="E8" s="260"/>
      <c r="F8" s="260"/>
      <c r="G8" s="260"/>
      <c r="H8" s="260"/>
      <c r="I8" s="260"/>
      <c r="J8" s="260"/>
      <c r="K8" s="260"/>
      <c r="L8" s="253"/>
    </row>
    <row r="9" spans="1:12" ht="46.5" customHeight="1">
      <c r="A9" s="79" t="s">
        <v>64</v>
      </c>
      <c r="B9" s="132" t="s">
        <v>61</v>
      </c>
      <c r="C9" s="153" t="s">
        <v>58</v>
      </c>
      <c r="D9" s="154"/>
      <c r="E9" s="132" t="s">
        <v>63</v>
      </c>
      <c r="F9" s="153" t="s">
        <v>58</v>
      </c>
      <c r="G9" s="155"/>
      <c r="H9" s="153" t="s">
        <v>142</v>
      </c>
      <c r="I9" s="153" t="s">
        <v>58</v>
      </c>
      <c r="J9" s="156"/>
      <c r="K9" s="157" t="s">
        <v>112</v>
      </c>
      <c r="L9" s="157" t="s">
        <v>155</v>
      </c>
    </row>
    <row r="10" spans="1:12" ht="15">
      <c r="A10" s="26"/>
      <c r="B10" s="134"/>
      <c r="C10" s="143"/>
      <c r="D10" s="143"/>
      <c r="E10" s="134"/>
      <c r="F10" s="143"/>
      <c r="G10" s="135"/>
      <c r="H10" s="143"/>
      <c r="I10" s="143"/>
      <c r="J10" s="135"/>
      <c r="K10" s="158"/>
      <c r="L10" s="158"/>
    </row>
    <row r="11" spans="1:12" ht="16.5">
      <c r="A11" s="136" t="s">
        <v>74</v>
      </c>
      <c r="B11" s="137">
        <v>1353</v>
      </c>
      <c r="C11" s="159">
        <f>(B11/B$19)*100</f>
        <v>18.438266557645136</v>
      </c>
      <c r="D11" s="160" t="s">
        <v>11</v>
      </c>
      <c r="E11" s="137">
        <v>1353</v>
      </c>
      <c r="F11" s="159">
        <f>(E11/E$19)*100</f>
        <v>18.438266557645136</v>
      </c>
      <c r="G11" s="161" t="s">
        <v>11</v>
      </c>
      <c r="H11" s="144">
        <v>90717841</v>
      </c>
      <c r="I11" s="159">
        <f>(H11/H$19)*100</f>
        <v>22.838691205407002</v>
      </c>
      <c r="J11" s="173" t="s">
        <v>11</v>
      </c>
      <c r="K11" s="162">
        <v>31985.03</v>
      </c>
      <c r="L11" s="162">
        <v>31985.03</v>
      </c>
    </row>
    <row r="12" spans="1:12" ht="15">
      <c r="A12" s="26" t="s">
        <v>75</v>
      </c>
      <c r="B12" s="146">
        <v>255</v>
      </c>
      <c r="C12" s="159">
        <f aca="true" t="shared" si="0" ref="C12:C17">(B12/B$19)*100</f>
        <v>3.4750613246116107</v>
      </c>
      <c r="D12" s="160"/>
      <c r="E12" s="146">
        <v>255</v>
      </c>
      <c r="F12" s="159">
        <f aca="true" t="shared" si="1" ref="F12:F17">(E12/E$19)*100</f>
        <v>3.4750613246116107</v>
      </c>
      <c r="G12" s="161"/>
      <c r="H12" s="145">
        <v>13937760</v>
      </c>
      <c r="I12" s="159">
        <f aca="true" t="shared" si="2" ref="I12:I17">(H12/H$19)*100</f>
        <v>3.508904017403517</v>
      </c>
      <c r="J12" s="161"/>
      <c r="K12" s="174">
        <v>27925.55</v>
      </c>
      <c r="L12" s="174">
        <v>27925.55</v>
      </c>
    </row>
    <row r="13" spans="1:12" ht="15">
      <c r="A13" s="26" t="s">
        <v>76</v>
      </c>
      <c r="B13" s="137">
        <v>3437</v>
      </c>
      <c r="C13" s="159">
        <f t="shared" si="0"/>
        <v>46.83837557917689</v>
      </c>
      <c r="D13" s="160"/>
      <c r="E13" s="137">
        <v>3437</v>
      </c>
      <c r="F13" s="159">
        <f t="shared" si="1"/>
        <v>46.83837557917689</v>
      </c>
      <c r="G13" s="161"/>
      <c r="H13" s="145">
        <v>183637023</v>
      </c>
      <c r="I13" s="159">
        <f t="shared" si="2"/>
        <v>46.23158152735605</v>
      </c>
      <c r="J13" s="161"/>
      <c r="K13" s="174">
        <v>22213.14</v>
      </c>
      <c r="L13" s="174">
        <v>22213.14</v>
      </c>
    </row>
    <row r="14" spans="1:12" ht="15">
      <c r="A14" s="26" t="s">
        <v>77</v>
      </c>
      <c r="B14" s="146">
        <v>388</v>
      </c>
      <c r="C14" s="159">
        <f t="shared" si="0"/>
        <v>5.287544289997275</v>
      </c>
      <c r="D14" s="160"/>
      <c r="E14" s="146">
        <v>388</v>
      </c>
      <c r="F14" s="159">
        <f t="shared" si="1"/>
        <v>5.287544289997275</v>
      </c>
      <c r="G14" s="161"/>
      <c r="H14" s="145">
        <v>26368726</v>
      </c>
      <c r="I14" s="159">
        <f t="shared" si="2"/>
        <v>6.638464760134524</v>
      </c>
      <c r="J14" s="161"/>
      <c r="K14" s="174">
        <v>28821.8</v>
      </c>
      <c r="L14" s="174">
        <v>28821.8</v>
      </c>
    </row>
    <row r="15" spans="1:12" ht="15">
      <c r="A15" s="26" t="s">
        <v>78</v>
      </c>
      <c r="B15" s="137">
        <v>1336</v>
      </c>
      <c r="C15" s="159">
        <f t="shared" si="0"/>
        <v>18.20659580267103</v>
      </c>
      <c r="D15" s="160"/>
      <c r="E15" s="137">
        <v>1336</v>
      </c>
      <c r="F15" s="159">
        <f t="shared" si="1"/>
        <v>18.20659580267103</v>
      </c>
      <c r="G15" s="161"/>
      <c r="H15" s="145">
        <v>58275426</v>
      </c>
      <c r="I15" s="159">
        <f t="shared" si="2"/>
        <v>14.671143455426222</v>
      </c>
      <c r="J15" s="161"/>
      <c r="K15" s="174">
        <v>21342.36</v>
      </c>
      <c r="L15" s="174">
        <v>21342.36</v>
      </c>
    </row>
    <row r="16" spans="1:12" ht="15">
      <c r="A16" s="26" t="s">
        <v>79</v>
      </c>
      <c r="B16" s="146">
        <v>251</v>
      </c>
      <c r="C16" s="159">
        <f t="shared" si="0"/>
        <v>3.4205505587353504</v>
      </c>
      <c r="D16" s="160"/>
      <c r="E16" s="146">
        <v>251</v>
      </c>
      <c r="F16" s="159">
        <f t="shared" si="1"/>
        <v>3.4205505587353504</v>
      </c>
      <c r="G16" s="161"/>
      <c r="H16" s="145">
        <v>15500974</v>
      </c>
      <c r="I16" s="159">
        <f t="shared" si="2"/>
        <v>3.9024513223263613</v>
      </c>
      <c r="J16" s="161"/>
      <c r="K16" s="174">
        <v>23629.66</v>
      </c>
      <c r="L16" s="174">
        <v>23629.66</v>
      </c>
    </row>
    <row r="17" spans="1:12" ht="15">
      <c r="A17" s="26" t="s">
        <v>80</v>
      </c>
      <c r="B17" s="146">
        <v>318</v>
      </c>
      <c r="C17" s="159">
        <f t="shared" si="0"/>
        <v>4.333605887162715</v>
      </c>
      <c r="D17" s="160"/>
      <c r="E17" s="146">
        <v>318</v>
      </c>
      <c r="F17" s="159">
        <f t="shared" si="1"/>
        <v>4.333605887162715</v>
      </c>
      <c r="G17" s="161"/>
      <c r="H17" s="145">
        <v>8773457</v>
      </c>
      <c r="I17" s="159">
        <f t="shared" si="2"/>
        <v>2.208763711946325</v>
      </c>
      <c r="J17" s="161"/>
      <c r="K17" s="174">
        <v>19962.18</v>
      </c>
      <c r="L17" s="174">
        <v>19962.18</v>
      </c>
    </row>
    <row r="18" spans="1:12" ht="15">
      <c r="A18" s="26"/>
      <c r="B18" s="146"/>
      <c r="C18" s="163"/>
      <c r="D18" s="163"/>
      <c r="E18" s="146"/>
      <c r="F18" s="163"/>
      <c r="G18" s="164"/>
      <c r="H18" s="165"/>
      <c r="I18" s="163"/>
      <c r="J18" s="164"/>
      <c r="K18" s="166"/>
      <c r="L18" s="166"/>
    </row>
    <row r="19" spans="1:12" ht="15">
      <c r="A19" s="79" t="s">
        <v>0</v>
      </c>
      <c r="B19" s="167">
        <f>SUM(B11:B17)</f>
        <v>7338</v>
      </c>
      <c r="C19" s="168">
        <f>SUM(C11:C17)</f>
        <v>100.00000000000001</v>
      </c>
      <c r="D19" s="169" t="s">
        <v>11</v>
      </c>
      <c r="E19" s="167">
        <f>SUM(E11:E17)</f>
        <v>7338</v>
      </c>
      <c r="F19" s="168">
        <f>SUM(F11:F17)</f>
        <v>100.00000000000001</v>
      </c>
      <c r="G19" s="170" t="s">
        <v>11</v>
      </c>
      <c r="H19" s="171">
        <f>SUM(H11:H17)</f>
        <v>397211207</v>
      </c>
      <c r="I19" s="168">
        <f>SUM(I11:I17)</f>
        <v>99.99999999999999</v>
      </c>
      <c r="J19" s="170" t="s">
        <v>11</v>
      </c>
      <c r="K19" s="172">
        <v>23547.02</v>
      </c>
      <c r="L19" s="172">
        <v>23547.02</v>
      </c>
    </row>
    <row r="22" spans="1:12" ht="15">
      <c r="A22" s="152"/>
      <c r="B22" s="252" t="s">
        <v>111</v>
      </c>
      <c r="C22" s="260"/>
      <c r="D22" s="260"/>
      <c r="E22" s="260"/>
      <c r="F22" s="260"/>
      <c r="G22" s="260"/>
      <c r="H22" s="260"/>
      <c r="I22" s="260"/>
      <c r="J22" s="260"/>
      <c r="K22" s="260"/>
      <c r="L22" s="253"/>
    </row>
    <row r="23" spans="1:12" ht="46.5" customHeight="1">
      <c r="A23" s="79" t="s">
        <v>64</v>
      </c>
      <c r="B23" s="132" t="s">
        <v>61</v>
      </c>
      <c r="C23" s="153" t="s">
        <v>58</v>
      </c>
      <c r="D23" s="154"/>
      <c r="E23" s="132" t="s">
        <v>63</v>
      </c>
      <c r="F23" s="153" t="s">
        <v>58</v>
      </c>
      <c r="G23" s="155"/>
      <c r="H23" s="153" t="s">
        <v>142</v>
      </c>
      <c r="I23" s="153" t="s">
        <v>58</v>
      </c>
      <c r="J23" s="156"/>
      <c r="K23" s="157" t="s">
        <v>112</v>
      </c>
      <c r="L23" s="157" t="s">
        <v>155</v>
      </c>
    </row>
    <row r="24" spans="1:12" ht="15">
      <c r="A24" s="26"/>
      <c r="B24" s="134"/>
      <c r="C24" s="143"/>
      <c r="D24" s="143"/>
      <c r="E24" s="134"/>
      <c r="F24" s="143"/>
      <c r="G24" s="135"/>
      <c r="H24" s="143"/>
      <c r="I24" s="143"/>
      <c r="J24" s="135"/>
      <c r="K24" s="158"/>
      <c r="L24" s="158"/>
    </row>
    <row r="25" spans="1:12" ht="16.5">
      <c r="A25" s="136" t="s">
        <v>74</v>
      </c>
      <c r="B25" s="137">
        <v>201</v>
      </c>
      <c r="C25" s="159">
        <f>(B25/B$33)*100</f>
        <v>17.120954003407153</v>
      </c>
      <c r="D25" s="160" t="s">
        <v>11</v>
      </c>
      <c r="E25" s="137">
        <v>996</v>
      </c>
      <c r="F25" s="159">
        <f>(E25/E$33)*100</f>
        <v>19.864379736737135</v>
      </c>
      <c r="G25" s="173" t="s">
        <v>11</v>
      </c>
      <c r="H25" s="144">
        <v>135512168</v>
      </c>
      <c r="I25" s="159">
        <f>(H25/H$33)*100</f>
        <v>30.088883195038964</v>
      </c>
      <c r="J25" s="161" t="s">
        <v>11</v>
      </c>
      <c r="K25" s="162">
        <v>160452.32</v>
      </c>
      <c r="L25" s="162">
        <v>43229.36</v>
      </c>
    </row>
    <row r="26" spans="1:12" ht="15">
      <c r="A26" s="26" t="s">
        <v>75</v>
      </c>
      <c r="B26" s="146">
        <v>29</v>
      </c>
      <c r="C26" s="159">
        <f aca="true" t="shared" si="3" ref="C26:C31">(B26/B$33)*100</f>
        <v>2.4701873935264054</v>
      </c>
      <c r="D26" s="160"/>
      <c r="E26" s="146">
        <v>93</v>
      </c>
      <c r="F26" s="159">
        <f aca="true" t="shared" si="4" ref="F26:F31">(E26/E$33)*100</f>
        <v>1.8548065416832868</v>
      </c>
      <c r="G26" s="173"/>
      <c r="H26" s="145">
        <v>10104101</v>
      </c>
      <c r="I26" s="159">
        <f aca="true" t="shared" si="5" ref="I26:I31">(H26/H$33)*100</f>
        <v>2.243496796390095</v>
      </c>
      <c r="J26" s="161"/>
      <c r="K26" s="174">
        <v>190806.83</v>
      </c>
      <c r="L26" s="174">
        <v>42405.51</v>
      </c>
    </row>
    <row r="27" spans="1:12" ht="15">
      <c r="A27" s="26" t="s">
        <v>76</v>
      </c>
      <c r="B27" s="137">
        <v>330</v>
      </c>
      <c r="C27" s="159">
        <f t="shared" si="3"/>
        <v>28.109028960817717</v>
      </c>
      <c r="D27" s="160"/>
      <c r="E27" s="137">
        <v>1172</v>
      </c>
      <c r="F27" s="159">
        <f t="shared" si="4"/>
        <v>23.37455125648185</v>
      </c>
      <c r="G27" s="173"/>
      <c r="H27" s="145">
        <v>88941800</v>
      </c>
      <c r="I27" s="159">
        <f t="shared" si="5"/>
        <v>19.748480677812758</v>
      </c>
      <c r="J27" s="161"/>
      <c r="K27" s="174">
        <v>84312.15</v>
      </c>
      <c r="L27" s="174">
        <v>21111.68</v>
      </c>
    </row>
    <row r="28" spans="1:12" ht="15">
      <c r="A28" s="26" t="s">
        <v>77</v>
      </c>
      <c r="B28" s="146">
        <v>123</v>
      </c>
      <c r="C28" s="159">
        <f t="shared" si="3"/>
        <v>10.477001703577512</v>
      </c>
      <c r="D28" s="160"/>
      <c r="E28" s="146">
        <v>537</v>
      </c>
      <c r="F28" s="159">
        <f t="shared" si="4"/>
        <v>10.710011966493816</v>
      </c>
      <c r="G28" s="173"/>
      <c r="H28" s="145">
        <v>55805196</v>
      </c>
      <c r="I28" s="159">
        <f t="shared" si="5"/>
        <v>12.390887467170147</v>
      </c>
      <c r="J28" s="161"/>
      <c r="K28" s="174">
        <v>189092.23</v>
      </c>
      <c r="L28" s="174">
        <v>31642.88</v>
      </c>
    </row>
    <row r="29" spans="1:12" ht="15">
      <c r="A29" s="26" t="s">
        <v>78</v>
      </c>
      <c r="B29" s="137">
        <v>418</v>
      </c>
      <c r="C29" s="159">
        <f t="shared" si="3"/>
        <v>35.604770017035776</v>
      </c>
      <c r="D29" s="160"/>
      <c r="E29" s="137">
        <v>1971</v>
      </c>
      <c r="F29" s="159">
        <f t="shared" si="4"/>
        <v>39.30993218986837</v>
      </c>
      <c r="G29" s="173"/>
      <c r="H29" s="145">
        <v>139365200</v>
      </c>
      <c r="I29" s="159">
        <f t="shared" si="5"/>
        <v>30.94440363652985</v>
      </c>
      <c r="J29" s="161"/>
      <c r="K29" s="174">
        <v>109174.76</v>
      </c>
      <c r="L29" s="174">
        <v>32878.65</v>
      </c>
    </row>
    <row r="30" spans="1:12" ht="15">
      <c r="A30" s="26" t="s">
        <v>79</v>
      </c>
      <c r="B30" s="146">
        <v>52</v>
      </c>
      <c r="C30" s="159">
        <f t="shared" si="3"/>
        <v>4.429301533219761</v>
      </c>
      <c r="D30" s="160"/>
      <c r="E30" s="146">
        <v>194</v>
      </c>
      <c r="F30" s="159">
        <f t="shared" si="4"/>
        <v>3.8691663342640603</v>
      </c>
      <c r="G30" s="173"/>
      <c r="H30" s="145">
        <v>17885906</v>
      </c>
      <c r="I30" s="159">
        <f t="shared" si="5"/>
        <v>3.971355077659495</v>
      </c>
      <c r="J30" s="161"/>
      <c r="K30" s="174">
        <v>132683.22</v>
      </c>
      <c r="L30" s="174">
        <v>32147.96</v>
      </c>
    </row>
    <row r="31" spans="1:12" ht="15">
      <c r="A31" s="26" t="s">
        <v>80</v>
      </c>
      <c r="B31" s="146">
        <v>21</v>
      </c>
      <c r="C31" s="159">
        <f t="shared" si="3"/>
        <v>1.788756388415673</v>
      </c>
      <c r="D31" s="160"/>
      <c r="E31" s="146">
        <v>51</v>
      </c>
      <c r="F31" s="159">
        <f t="shared" si="4"/>
        <v>1.0171519744714799</v>
      </c>
      <c r="G31" s="173"/>
      <c r="H31" s="145">
        <v>2758503</v>
      </c>
      <c r="I31" s="159">
        <f t="shared" si="5"/>
        <v>0.6124931493986914</v>
      </c>
      <c r="J31" s="161"/>
      <c r="K31" s="174">
        <v>36723.78</v>
      </c>
      <c r="L31" s="174">
        <v>18361.89</v>
      </c>
    </row>
    <row r="32" spans="1:12" ht="15">
      <c r="A32" s="26"/>
      <c r="B32" s="146"/>
      <c r="C32" s="163"/>
      <c r="D32" s="163"/>
      <c r="E32" s="146"/>
      <c r="F32" s="163"/>
      <c r="G32" s="175"/>
      <c r="H32" s="165"/>
      <c r="I32" s="163"/>
      <c r="J32" s="164"/>
      <c r="K32" s="166"/>
      <c r="L32" s="166"/>
    </row>
    <row r="33" spans="1:12" ht="15">
      <c r="A33" s="79" t="s">
        <v>0</v>
      </c>
      <c r="B33" s="167">
        <f>SUM(B25:B31)</f>
        <v>1174</v>
      </c>
      <c r="C33" s="168">
        <f>SUM(C25:C31)</f>
        <v>100</v>
      </c>
      <c r="D33" s="169" t="s">
        <v>11</v>
      </c>
      <c r="E33" s="167">
        <f>SUM(E25:E31)</f>
        <v>5014</v>
      </c>
      <c r="F33" s="168">
        <f>SUM(F25:F31)</f>
        <v>100</v>
      </c>
      <c r="G33" s="176" t="s">
        <v>11</v>
      </c>
      <c r="H33" s="171">
        <f>SUM(H25:H31)</f>
        <v>450372874</v>
      </c>
      <c r="I33" s="168">
        <f>SUM(I25:I31)</f>
        <v>100</v>
      </c>
      <c r="J33" s="170" t="s">
        <v>11</v>
      </c>
      <c r="K33" s="172">
        <v>113526.97</v>
      </c>
      <c r="L33" s="172">
        <v>31285.95</v>
      </c>
    </row>
    <row r="36" spans="1:12" ht="15">
      <c r="A36" s="152"/>
      <c r="B36" s="252" t="s">
        <v>143</v>
      </c>
      <c r="C36" s="260"/>
      <c r="D36" s="260"/>
      <c r="E36" s="260"/>
      <c r="F36" s="260"/>
      <c r="G36" s="260"/>
      <c r="H36" s="260"/>
      <c r="I36" s="260"/>
      <c r="J36" s="260"/>
      <c r="K36" s="260"/>
      <c r="L36" s="253"/>
    </row>
    <row r="37" spans="1:12" ht="46.5" customHeight="1">
      <c r="A37" s="79" t="s">
        <v>64</v>
      </c>
      <c r="B37" s="132" t="s">
        <v>61</v>
      </c>
      <c r="C37" s="153" t="s">
        <v>58</v>
      </c>
      <c r="D37" s="154"/>
      <c r="E37" s="132" t="s">
        <v>63</v>
      </c>
      <c r="F37" s="153" t="s">
        <v>58</v>
      </c>
      <c r="G37" s="155"/>
      <c r="H37" s="153" t="s">
        <v>142</v>
      </c>
      <c r="I37" s="153" t="s">
        <v>58</v>
      </c>
      <c r="J37" s="156"/>
      <c r="K37" s="157" t="s">
        <v>112</v>
      </c>
      <c r="L37" s="157" t="s">
        <v>155</v>
      </c>
    </row>
    <row r="38" spans="1:12" ht="15">
      <c r="A38" s="26"/>
      <c r="B38" s="134"/>
      <c r="C38" s="143"/>
      <c r="D38" s="143"/>
      <c r="E38" s="134"/>
      <c r="F38" s="143"/>
      <c r="G38" s="135"/>
      <c r="H38" s="143"/>
      <c r="I38" s="143"/>
      <c r="J38" s="135"/>
      <c r="K38" s="158"/>
      <c r="L38" s="158"/>
    </row>
    <row r="39" spans="1:12" ht="16.5">
      <c r="A39" s="136" t="s">
        <v>74</v>
      </c>
      <c r="B39" s="137">
        <f>B11+B25</f>
        <v>1554</v>
      </c>
      <c r="C39" s="159">
        <f>(B39/B$47)*100</f>
        <v>18.25657894736842</v>
      </c>
      <c r="D39" s="160" t="s">
        <v>11</v>
      </c>
      <c r="E39" s="137">
        <f>E11+E25</f>
        <v>2349</v>
      </c>
      <c r="F39" s="159">
        <f>(E39/E$47)*100</f>
        <v>19.017163212435236</v>
      </c>
      <c r="G39" s="173" t="s">
        <v>11</v>
      </c>
      <c r="H39" s="144">
        <f aca="true" t="shared" si="6" ref="H39:H45">H11+H25</f>
        <v>226230009</v>
      </c>
      <c r="I39" s="159">
        <f>(H39/H$47)*100</f>
        <v>26.69115832532961</v>
      </c>
      <c r="J39" s="161" t="s">
        <v>11</v>
      </c>
      <c r="K39" s="162">
        <v>36380.73</v>
      </c>
      <c r="L39" s="162">
        <v>36572.72</v>
      </c>
    </row>
    <row r="40" spans="1:12" ht="15">
      <c r="A40" s="26" t="s">
        <v>75</v>
      </c>
      <c r="B40" s="137">
        <f aca="true" t="shared" si="7" ref="B40:B45">B12+B26</f>
        <v>284</v>
      </c>
      <c r="C40" s="159">
        <f aca="true" t="shared" si="8" ref="C40:C45">(B40/B$47)*100</f>
        <v>3.336466165413534</v>
      </c>
      <c r="D40" s="160"/>
      <c r="E40" s="137">
        <f aca="true" t="shared" si="9" ref="E40:E45">E12+E26</f>
        <v>348</v>
      </c>
      <c r="F40" s="159">
        <f aca="true" t="shared" si="10" ref="F40:F45">(E40/E$47)*100</f>
        <v>2.8173575129533677</v>
      </c>
      <c r="G40" s="173"/>
      <c r="H40" s="145">
        <f t="shared" si="6"/>
        <v>24041861</v>
      </c>
      <c r="I40" s="159">
        <f aca="true" t="shared" si="11" ref="I40:I45">(H40/H$47)*100</f>
        <v>2.8365163455683167</v>
      </c>
      <c r="J40" s="161"/>
      <c r="K40" s="174">
        <v>30848.13</v>
      </c>
      <c r="L40" s="174">
        <v>32066.7</v>
      </c>
    </row>
    <row r="41" spans="1:12" ht="15">
      <c r="A41" s="26" t="s">
        <v>76</v>
      </c>
      <c r="B41" s="137">
        <f t="shared" si="7"/>
        <v>3767</v>
      </c>
      <c r="C41" s="159">
        <f t="shared" si="8"/>
        <v>44.25516917293233</v>
      </c>
      <c r="D41" s="160"/>
      <c r="E41" s="137">
        <f t="shared" si="9"/>
        <v>4609</v>
      </c>
      <c r="F41" s="159">
        <f t="shared" si="10"/>
        <v>37.313795336787564</v>
      </c>
      <c r="G41" s="173"/>
      <c r="H41" s="145">
        <f t="shared" si="6"/>
        <v>272578823</v>
      </c>
      <c r="I41" s="159">
        <f t="shared" si="11"/>
        <v>32.15950241519461</v>
      </c>
      <c r="J41" s="161"/>
      <c r="K41" s="174">
        <v>23794.65</v>
      </c>
      <c r="L41" s="174">
        <v>21846.24</v>
      </c>
    </row>
    <row r="42" spans="1:12" ht="15">
      <c r="A42" s="26" t="s">
        <v>77</v>
      </c>
      <c r="B42" s="137">
        <f t="shared" si="7"/>
        <v>511</v>
      </c>
      <c r="C42" s="159">
        <f t="shared" si="8"/>
        <v>6.003289473684211</v>
      </c>
      <c r="D42" s="160"/>
      <c r="E42" s="137">
        <f t="shared" si="9"/>
        <v>925</v>
      </c>
      <c r="F42" s="159">
        <f t="shared" si="10"/>
        <v>7.488665803108809</v>
      </c>
      <c r="G42" s="173"/>
      <c r="H42" s="145">
        <f t="shared" si="6"/>
        <v>82173922</v>
      </c>
      <c r="I42" s="159">
        <f t="shared" si="11"/>
        <v>9.695076139590688</v>
      </c>
      <c r="J42" s="161"/>
      <c r="K42" s="174">
        <v>37658.75</v>
      </c>
      <c r="L42" s="174">
        <v>30338.46</v>
      </c>
    </row>
    <row r="43" spans="1:12" ht="15">
      <c r="A43" s="26" t="s">
        <v>78</v>
      </c>
      <c r="B43" s="137">
        <f t="shared" si="7"/>
        <v>1754</v>
      </c>
      <c r="C43" s="159">
        <f t="shared" si="8"/>
        <v>20.606203007518797</v>
      </c>
      <c r="D43" s="160"/>
      <c r="E43" s="137">
        <f t="shared" si="9"/>
        <v>3307</v>
      </c>
      <c r="F43" s="159">
        <f t="shared" si="10"/>
        <v>26.772992227979277</v>
      </c>
      <c r="G43" s="173"/>
      <c r="H43" s="145">
        <f t="shared" si="6"/>
        <v>197640626</v>
      </c>
      <c r="I43" s="159">
        <f t="shared" si="11"/>
        <v>23.318114442029025</v>
      </c>
      <c r="J43" s="161"/>
      <c r="K43" s="174">
        <v>26704.65</v>
      </c>
      <c r="L43" s="174">
        <v>25731.01</v>
      </c>
    </row>
    <row r="44" spans="1:12" ht="15">
      <c r="A44" s="26" t="s">
        <v>79</v>
      </c>
      <c r="B44" s="137">
        <f t="shared" si="7"/>
        <v>303</v>
      </c>
      <c r="C44" s="159">
        <f t="shared" si="8"/>
        <v>3.5596804511278197</v>
      </c>
      <c r="D44" s="160"/>
      <c r="E44" s="137">
        <f t="shared" si="9"/>
        <v>445</v>
      </c>
      <c r="F44" s="159">
        <f t="shared" si="10"/>
        <v>3.602655440414508</v>
      </c>
      <c r="G44" s="173"/>
      <c r="H44" s="145">
        <f t="shared" si="6"/>
        <v>33386880</v>
      </c>
      <c r="I44" s="159">
        <f t="shared" si="11"/>
        <v>3.939064070270097</v>
      </c>
      <c r="J44" s="161"/>
      <c r="K44" s="174">
        <v>28414</v>
      </c>
      <c r="L44" s="174">
        <v>26630.78</v>
      </c>
    </row>
    <row r="45" spans="1:12" ht="15">
      <c r="A45" s="26" t="s">
        <v>80</v>
      </c>
      <c r="B45" s="137">
        <f t="shared" si="7"/>
        <v>339</v>
      </c>
      <c r="C45" s="159">
        <f t="shared" si="8"/>
        <v>3.982612781954887</v>
      </c>
      <c r="D45" s="160"/>
      <c r="E45" s="137">
        <f t="shared" si="9"/>
        <v>369</v>
      </c>
      <c r="F45" s="159">
        <f t="shared" si="10"/>
        <v>2.9873704663212433</v>
      </c>
      <c r="G45" s="173"/>
      <c r="H45" s="145">
        <f t="shared" si="6"/>
        <v>11531960</v>
      </c>
      <c r="I45" s="159">
        <f t="shared" si="11"/>
        <v>1.3605682620176534</v>
      </c>
      <c r="J45" s="161"/>
      <c r="K45" s="174">
        <v>20257.38</v>
      </c>
      <c r="L45" s="174">
        <v>19655.1</v>
      </c>
    </row>
    <row r="46" spans="1:12" ht="15">
      <c r="A46" s="26"/>
      <c r="B46" s="146"/>
      <c r="C46" s="163"/>
      <c r="D46" s="163"/>
      <c r="E46" s="146"/>
      <c r="F46" s="163"/>
      <c r="G46" s="175"/>
      <c r="H46" s="165"/>
      <c r="I46" s="163"/>
      <c r="J46" s="164"/>
      <c r="K46" s="166"/>
      <c r="L46" s="166"/>
    </row>
    <row r="47" spans="1:12" ht="15">
      <c r="A47" s="79" t="s">
        <v>0</v>
      </c>
      <c r="B47" s="167">
        <f>SUM(B39:B45)</f>
        <v>8512</v>
      </c>
      <c r="C47" s="168">
        <f>SUM(C39:C45)</f>
        <v>99.99999999999999</v>
      </c>
      <c r="D47" s="169" t="s">
        <v>11</v>
      </c>
      <c r="E47" s="167">
        <f>SUM(E39:E45)</f>
        <v>12352</v>
      </c>
      <c r="F47" s="168">
        <f>SUM(F39:F45)</f>
        <v>100</v>
      </c>
      <c r="G47" s="176" t="s">
        <v>11</v>
      </c>
      <c r="H47" s="171">
        <f>SUM(H39:H45)</f>
        <v>847584081</v>
      </c>
      <c r="I47" s="168">
        <f>SUM(I39:I45)</f>
        <v>99.99999999999999</v>
      </c>
      <c r="J47" s="170" t="s">
        <v>11</v>
      </c>
      <c r="K47" s="172">
        <v>26891.64</v>
      </c>
      <c r="L47" s="172">
        <v>25950.35</v>
      </c>
    </row>
  </sheetData>
  <sheetProtection/>
  <mergeCells count="8">
    <mergeCell ref="A1:L1"/>
    <mergeCell ref="A2:L2"/>
    <mergeCell ref="B22:L22"/>
    <mergeCell ref="B8:L8"/>
    <mergeCell ref="B36:L36"/>
    <mergeCell ref="A4:L4"/>
    <mergeCell ref="A5:L5"/>
    <mergeCell ref="A6:L6"/>
  </mergeCells>
  <printOptions/>
  <pageMargins left="0.7" right="0.7" top="0.75" bottom="0.75" header="0.3" footer="0.3"/>
  <pageSetup fitToHeight="1" fitToWidth="1" orientation="portrait" scale="76"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H32"/>
  <sheetViews>
    <sheetView showGridLines="0" zoomScalePageLayoutView="0" workbookViewId="0" topLeftCell="A1">
      <selection activeCell="A1" sqref="A1:H1"/>
    </sheetView>
  </sheetViews>
  <sheetFormatPr defaultColWidth="9.140625" defaultRowHeight="15"/>
  <cols>
    <col min="1" max="1" width="28.7109375" style="1" customWidth="1"/>
    <col min="2" max="2" width="11.8515625" style="2" customWidth="1"/>
    <col min="3" max="3" width="11.00390625" style="2" customWidth="1"/>
    <col min="4" max="4" width="2.57421875" style="2" customWidth="1"/>
    <col min="5" max="5" width="14.7109375" style="2" customWidth="1"/>
    <col min="6" max="6" width="11.00390625" style="2" customWidth="1"/>
    <col min="7" max="7" width="2.8515625" style="1" customWidth="1"/>
    <col min="8" max="8" width="14.57421875" style="1" customWidth="1"/>
    <col min="9" max="16384" width="9.140625" style="1" customWidth="1"/>
  </cols>
  <sheetData>
    <row r="1" spans="1:8" ht="18">
      <c r="A1" s="242" t="s">
        <v>8</v>
      </c>
      <c r="B1" s="242"/>
      <c r="C1" s="242"/>
      <c r="D1" s="242"/>
      <c r="E1" s="242"/>
      <c r="F1" s="242"/>
      <c r="G1" s="242"/>
      <c r="H1" s="242"/>
    </row>
    <row r="2" spans="1:8" ht="18">
      <c r="A2" s="242" t="s">
        <v>70</v>
      </c>
      <c r="B2" s="242"/>
      <c r="C2" s="242"/>
      <c r="D2" s="242"/>
      <c r="E2" s="242"/>
      <c r="F2" s="242"/>
      <c r="G2" s="242"/>
      <c r="H2" s="242"/>
    </row>
    <row r="3" spans="1:8" ht="18">
      <c r="A3" s="91"/>
      <c r="B3" s="91"/>
      <c r="C3" s="91"/>
      <c r="D3" s="91"/>
      <c r="E3" s="91"/>
      <c r="F3" s="91"/>
      <c r="G3" s="91"/>
      <c r="H3" s="91"/>
    </row>
    <row r="4" spans="1:8" ht="18">
      <c r="A4" s="242" t="s">
        <v>92</v>
      </c>
      <c r="B4" s="242"/>
      <c r="C4" s="242"/>
      <c r="D4" s="242"/>
      <c r="E4" s="242"/>
      <c r="F4" s="242"/>
      <c r="G4" s="242"/>
      <c r="H4" s="242"/>
    </row>
    <row r="5" spans="1:8" ht="18">
      <c r="A5" s="242" t="s">
        <v>113</v>
      </c>
      <c r="B5" s="242"/>
      <c r="C5" s="242"/>
      <c r="D5" s="242"/>
      <c r="E5" s="242"/>
      <c r="F5" s="242"/>
      <c r="G5" s="242"/>
      <c r="H5" s="242"/>
    </row>
    <row r="6" spans="1:8" ht="15.75">
      <c r="A6" s="243"/>
      <c r="B6" s="243"/>
      <c r="C6" s="243"/>
      <c r="D6" s="243"/>
      <c r="E6" s="243"/>
      <c r="F6" s="243"/>
      <c r="G6" s="243"/>
      <c r="H6" s="243"/>
    </row>
    <row r="7" spans="1:8" ht="31.5" customHeight="1">
      <c r="A7" s="11"/>
      <c r="B7" s="16"/>
      <c r="C7" s="200" t="s">
        <v>139</v>
      </c>
      <c r="D7" s="75"/>
      <c r="E7" s="216" t="s">
        <v>10</v>
      </c>
      <c r="F7" s="200" t="s">
        <v>139</v>
      </c>
      <c r="G7" s="12"/>
      <c r="H7" s="255" t="s">
        <v>155</v>
      </c>
    </row>
    <row r="8" spans="1:8" ht="15.75" customHeight="1">
      <c r="A8" s="79" t="s">
        <v>160</v>
      </c>
      <c r="B8" s="4" t="s">
        <v>63</v>
      </c>
      <c r="C8" s="205" t="s">
        <v>100</v>
      </c>
      <c r="D8" s="73"/>
      <c r="E8" s="217" t="s">
        <v>65</v>
      </c>
      <c r="F8" s="205" t="s">
        <v>100</v>
      </c>
      <c r="G8" s="14"/>
      <c r="H8" s="256"/>
    </row>
    <row r="9" spans="1:8" ht="14.25" customHeight="1">
      <c r="A9" s="15"/>
      <c r="B9" s="27"/>
      <c r="C9" s="28"/>
      <c r="D9" s="29"/>
      <c r="E9" s="30"/>
      <c r="F9" s="28"/>
      <c r="G9" s="31"/>
      <c r="H9" s="32"/>
    </row>
    <row r="10" spans="1:8" ht="19.5" customHeight="1">
      <c r="A10" s="26" t="s">
        <v>71</v>
      </c>
      <c r="B10" s="27">
        <v>550</v>
      </c>
      <c r="C10" s="28">
        <f aca="true" t="shared" si="0" ref="C10:C24">(B10/$B$31)*100</f>
        <v>4.452720207253886</v>
      </c>
      <c r="D10" s="29" t="s">
        <v>11</v>
      </c>
      <c r="E10" s="30">
        <v>2754823</v>
      </c>
      <c r="F10" s="28">
        <f aca="true" t="shared" si="1" ref="F10:F24">(E10/$E$31)*100</f>
        <v>0.32502061624375955</v>
      </c>
      <c r="G10" s="31" t="s">
        <v>11</v>
      </c>
      <c r="H10" s="32">
        <v>4958</v>
      </c>
    </row>
    <row r="11" spans="1:8" s="17" customFormat="1" ht="19.5" customHeight="1">
      <c r="A11" s="26" t="s">
        <v>44</v>
      </c>
      <c r="B11" s="27">
        <v>488</v>
      </c>
      <c r="C11" s="28">
        <f t="shared" si="0"/>
        <v>3.950777202072539</v>
      </c>
      <c r="D11" s="29"/>
      <c r="E11" s="33">
        <v>1792951</v>
      </c>
      <c r="F11" s="28">
        <f t="shared" si="1"/>
        <v>0.21153665368514235</v>
      </c>
      <c r="G11" s="31"/>
      <c r="H11" s="34">
        <v>3117</v>
      </c>
    </row>
    <row r="12" spans="1:8" s="17" customFormat="1" ht="19.5" customHeight="1">
      <c r="A12" s="26" t="s">
        <v>45</v>
      </c>
      <c r="B12" s="27">
        <v>485</v>
      </c>
      <c r="C12" s="28">
        <f t="shared" si="0"/>
        <v>3.9264896373056994</v>
      </c>
      <c r="D12" s="29"/>
      <c r="E12" s="33">
        <v>4234460</v>
      </c>
      <c r="F12" s="28">
        <f t="shared" si="1"/>
        <v>0.4995917337192081</v>
      </c>
      <c r="G12" s="31"/>
      <c r="H12" s="34">
        <v>8813</v>
      </c>
    </row>
    <row r="13" spans="1:8" s="17" customFormat="1" ht="19.5" customHeight="1">
      <c r="A13" s="26" t="s">
        <v>46</v>
      </c>
      <c r="B13" s="27">
        <v>862</v>
      </c>
      <c r="C13" s="28">
        <f t="shared" si="0"/>
        <v>6.978626943005181</v>
      </c>
      <c r="D13" s="29"/>
      <c r="E13" s="33">
        <v>10840545</v>
      </c>
      <c r="F13" s="28">
        <f t="shared" si="1"/>
        <v>1.2789934657574031</v>
      </c>
      <c r="G13" s="31"/>
      <c r="H13" s="34">
        <v>12625</v>
      </c>
    </row>
    <row r="14" spans="1:8" s="63" customFormat="1" ht="19.5" customHeight="1">
      <c r="A14" s="26" t="s">
        <v>47</v>
      </c>
      <c r="B14" s="27">
        <v>874</v>
      </c>
      <c r="C14" s="28">
        <f t="shared" si="0"/>
        <v>7.075777202072539</v>
      </c>
      <c r="D14" s="29"/>
      <c r="E14" s="48">
        <v>12690609</v>
      </c>
      <c r="F14" s="28">
        <f t="shared" si="1"/>
        <v>1.4972684479868947</v>
      </c>
      <c r="G14" s="49"/>
      <c r="H14" s="50">
        <v>14591</v>
      </c>
    </row>
    <row r="15" spans="1:8" s="17" customFormat="1" ht="19.5" customHeight="1">
      <c r="A15" s="26" t="s">
        <v>48</v>
      </c>
      <c r="B15" s="27">
        <v>708</v>
      </c>
      <c r="C15" s="28">
        <f t="shared" si="0"/>
        <v>5.731865284974093</v>
      </c>
      <c r="D15" s="29"/>
      <c r="E15" s="33">
        <v>11713312</v>
      </c>
      <c r="F15" s="28">
        <f t="shared" si="1"/>
        <v>1.3819646069803482</v>
      </c>
      <c r="G15" s="31"/>
      <c r="H15" s="34">
        <v>16559</v>
      </c>
    </row>
    <row r="16" spans="1:8" s="17" customFormat="1" ht="19.5" customHeight="1">
      <c r="A16" s="26" t="s">
        <v>49</v>
      </c>
      <c r="B16" s="27">
        <v>652</v>
      </c>
      <c r="C16" s="28">
        <f t="shared" si="0"/>
        <v>5.278497409326425</v>
      </c>
      <c r="D16" s="29"/>
      <c r="E16" s="33">
        <v>12064298</v>
      </c>
      <c r="F16" s="28">
        <f t="shared" si="1"/>
        <v>1.423374775986826</v>
      </c>
      <c r="G16" s="31"/>
      <c r="H16" s="34">
        <v>18505</v>
      </c>
    </row>
    <row r="17" spans="1:8" s="17" customFormat="1" ht="19.5" customHeight="1">
      <c r="A17" s="26" t="s">
        <v>50</v>
      </c>
      <c r="B17" s="27">
        <v>515</v>
      </c>
      <c r="C17" s="28">
        <f t="shared" si="0"/>
        <v>4.169365284974093</v>
      </c>
      <c r="D17" s="29"/>
      <c r="E17" s="33">
        <v>10527879</v>
      </c>
      <c r="F17" s="28">
        <f t="shared" si="1"/>
        <v>1.2421043821398816</v>
      </c>
      <c r="G17" s="31"/>
      <c r="H17" s="34">
        <v>20423</v>
      </c>
    </row>
    <row r="18" spans="1:8" s="17" customFormat="1" ht="19.5" customHeight="1">
      <c r="A18" s="26" t="s">
        <v>51</v>
      </c>
      <c r="B18" s="27">
        <v>469</v>
      </c>
      <c r="C18" s="28">
        <f t="shared" si="0"/>
        <v>3.796955958549223</v>
      </c>
      <c r="D18" s="29"/>
      <c r="E18" s="33">
        <v>10531266</v>
      </c>
      <c r="F18" s="28">
        <f t="shared" si="1"/>
        <v>1.2425039885128564</v>
      </c>
      <c r="G18" s="31"/>
      <c r="H18" s="34">
        <v>22497</v>
      </c>
    </row>
    <row r="19" spans="1:8" s="17" customFormat="1" ht="19.5" customHeight="1">
      <c r="A19" s="26" t="s">
        <v>60</v>
      </c>
      <c r="B19" s="27">
        <v>833</v>
      </c>
      <c r="C19" s="28">
        <f t="shared" si="0"/>
        <v>6.743847150259068</v>
      </c>
      <c r="D19" s="29"/>
      <c r="E19" s="33">
        <v>21056100</v>
      </c>
      <c r="F19" s="28">
        <f t="shared" si="1"/>
        <v>2.484249114258965</v>
      </c>
      <c r="G19" s="31"/>
      <c r="H19" s="34">
        <v>25295</v>
      </c>
    </row>
    <row r="20" spans="1:8" s="17" customFormat="1" ht="19.5" customHeight="1">
      <c r="A20" s="26" t="s">
        <v>52</v>
      </c>
      <c r="B20" s="27">
        <v>632</v>
      </c>
      <c r="C20" s="28">
        <f t="shared" si="0"/>
        <v>5.116580310880829</v>
      </c>
      <c r="D20" s="29"/>
      <c r="E20" s="33">
        <v>18401271</v>
      </c>
      <c r="F20" s="28">
        <f t="shared" si="1"/>
        <v>2.171026029653601</v>
      </c>
      <c r="G20" s="31"/>
      <c r="H20" s="34">
        <v>29063</v>
      </c>
    </row>
    <row r="21" spans="1:8" s="17" customFormat="1" ht="19.5" customHeight="1">
      <c r="A21" s="26" t="s">
        <v>53</v>
      </c>
      <c r="B21" s="27">
        <v>490</v>
      </c>
      <c r="C21" s="28">
        <f t="shared" si="0"/>
        <v>3.9669689119170988</v>
      </c>
      <c r="D21" s="29"/>
      <c r="E21" s="33">
        <v>16193317</v>
      </c>
      <c r="F21" s="28">
        <f t="shared" si="1"/>
        <v>1.9105263279602893</v>
      </c>
      <c r="G21" s="31"/>
      <c r="H21" s="34">
        <v>32983</v>
      </c>
    </row>
    <row r="22" spans="1:8" s="17" customFormat="1" ht="19.5" customHeight="1">
      <c r="A22" s="26" t="s">
        <v>54</v>
      </c>
      <c r="B22" s="27">
        <v>417</v>
      </c>
      <c r="C22" s="28">
        <f t="shared" si="0"/>
        <v>3.375971502590674</v>
      </c>
      <c r="D22" s="29"/>
      <c r="E22" s="33">
        <v>15396491</v>
      </c>
      <c r="F22" s="28">
        <f t="shared" si="1"/>
        <v>1.8165148878209227</v>
      </c>
      <c r="G22" s="31"/>
      <c r="H22" s="34">
        <v>36983</v>
      </c>
    </row>
    <row r="23" spans="1:8" s="17" customFormat="1" ht="19.5" customHeight="1">
      <c r="A23" s="26" t="s">
        <v>68</v>
      </c>
      <c r="B23" s="27">
        <v>1534</v>
      </c>
      <c r="C23" s="28">
        <f t="shared" si="0"/>
        <v>12.419041450777202</v>
      </c>
      <c r="D23" s="29"/>
      <c r="E23" s="33">
        <v>73252410</v>
      </c>
      <c r="F23" s="28">
        <f t="shared" si="1"/>
        <v>8.642494795324613</v>
      </c>
      <c r="G23" s="31"/>
      <c r="H23" s="34">
        <v>48345</v>
      </c>
    </row>
    <row r="24" spans="1:8" s="17" customFormat="1" ht="19.5" customHeight="1">
      <c r="A24" s="26" t="s">
        <v>69</v>
      </c>
      <c r="B24" s="27">
        <v>757</v>
      </c>
      <c r="C24" s="28">
        <f t="shared" si="0"/>
        <v>6.128562176165803</v>
      </c>
      <c r="D24" s="29"/>
      <c r="E24" s="33">
        <v>50798307</v>
      </c>
      <c r="F24" s="28">
        <f t="shared" si="1"/>
        <v>5.993305938450378</v>
      </c>
      <c r="G24" s="31"/>
      <c r="H24" s="34">
        <v>66427</v>
      </c>
    </row>
    <row r="25" spans="1:8" s="17" customFormat="1" ht="19.5" customHeight="1">
      <c r="A25" s="26" t="s">
        <v>55</v>
      </c>
      <c r="B25" s="27">
        <v>697</v>
      </c>
      <c r="C25" s="28">
        <f>(B25/$B$31)*100</f>
        <v>5.642810880829016</v>
      </c>
      <c r="D25" s="29"/>
      <c r="E25" s="33">
        <v>66182654</v>
      </c>
      <c r="F25" s="28">
        <f>(E25/$E$31)*100</f>
        <v>7.808388048062441</v>
      </c>
      <c r="G25" s="31"/>
      <c r="H25" s="34">
        <v>93683</v>
      </c>
    </row>
    <row r="26" spans="1:8" s="17" customFormat="1" ht="19.5" customHeight="1">
      <c r="A26" s="26" t="s">
        <v>56</v>
      </c>
      <c r="B26" s="27">
        <v>379</v>
      </c>
      <c r="C26" s="28">
        <f>(B26/$B$31)*100</f>
        <v>3.0683290155440415</v>
      </c>
      <c r="D26" s="29"/>
      <c r="E26" s="33">
        <v>51169934</v>
      </c>
      <c r="F26" s="28">
        <f>(E26/$E$31)*100</f>
        <v>6.037151382078814</v>
      </c>
      <c r="G26" s="31"/>
      <c r="H26" s="34">
        <v>133347.39</v>
      </c>
    </row>
    <row r="27" spans="1:8" s="17" customFormat="1" ht="19.5" customHeight="1">
      <c r="A27" s="26" t="s">
        <v>57</v>
      </c>
      <c r="B27" s="27">
        <v>220</v>
      </c>
      <c r="C27" s="28">
        <f>(B27/$B$31)*100</f>
        <v>1.7810880829015545</v>
      </c>
      <c r="D27" s="29"/>
      <c r="E27" s="33">
        <v>38498499</v>
      </c>
      <c r="F27" s="28">
        <f>(E27/$E$31)*100</f>
        <v>4.542145128539932</v>
      </c>
      <c r="G27" s="31"/>
      <c r="H27" s="34">
        <v>175996</v>
      </c>
    </row>
    <row r="28" spans="1:8" s="17" customFormat="1" ht="19.5" customHeight="1">
      <c r="A28" s="26" t="s">
        <v>59</v>
      </c>
      <c r="B28" s="27">
        <v>437</v>
      </c>
      <c r="C28" s="28">
        <f>(B28/$B$31)*100</f>
        <v>3.5378886010362693</v>
      </c>
      <c r="D28" s="29"/>
      <c r="E28" s="33">
        <v>120796630</v>
      </c>
      <c r="F28" s="28">
        <f>(E28/$E$31)*100</f>
        <v>14.251875754910357</v>
      </c>
      <c r="G28" s="31"/>
      <c r="H28" s="34">
        <v>268292</v>
      </c>
    </row>
    <row r="29" spans="1:8" s="17" customFormat="1" ht="19.5" customHeight="1">
      <c r="A29" s="26" t="s">
        <v>73</v>
      </c>
      <c r="B29" s="27">
        <v>353</v>
      </c>
      <c r="C29" s="28">
        <f>(B29/$B$31)*100</f>
        <v>2.857836787564767</v>
      </c>
      <c r="D29" s="29"/>
      <c r="E29" s="33">
        <v>298688324</v>
      </c>
      <c r="F29" s="28">
        <f>(E29/$E$31)*100</f>
        <v>35.23996392192737</v>
      </c>
      <c r="G29" s="31"/>
      <c r="H29" s="34">
        <v>615924.36</v>
      </c>
    </row>
    <row r="30" spans="1:8" s="17" customFormat="1" ht="9" customHeight="1">
      <c r="A30" s="26"/>
      <c r="B30" s="27"/>
      <c r="C30" s="29"/>
      <c r="D30" s="29"/>
      <c r="E30" s="78"/>
      <c r="F30" s="29"/>
      <c r="G30" s="31"/>
      <c r="H30" s="86"/>
    </row>
    <row r="31" spans="1:8" ht="19.5" customHeight="1">
      <c r="A31" s="79" t="s">
        <v>0</v>
      </c>
      <c r="B31" s="80">
        <f>SUM(B10:B29)</f>
        <v>12352</v>
      </c>
      <c r="C31" s="81">
        <f>SUM(C10:C29)</f>
        <v>99.99999999999999</v>
      </c>
      <c r="D31" s="82" t="s">
        <v>11</v>
      </c>
      <c r="E31" s="83">
        <f>SUM(E10:E29)</f>
        <v>847584080</v>
      </c>
      <c r="F31" s="81">
        <f>SUM(F10:F29)</f>
        <v>100</v>
      </c>
      <c r="G31" s="84" t="s">
        <v>11</v>
      </c>
      <c r="H31" s="87">
        <v>25950.35</v>
      </c>
    </row>
    <row r="32" spans="1:7" ht="15">
      <c r="A32" s="18"/>
      <c r="B32" s="19"/>
      <c r="C32" s="20"/>
      <c r="D32" s="21"/>
      <c r="E32" s="22"/>
      <c r="F32" s="20"/>
      <c r="G32" s="23"/>
    </row>
  </sheetData>
  <sheetProtection/>
  <mergeCells count="6">
    <mergeCell ref="A1:H1"/>
    <mergeCell ref="A2:H2"/>
    <mergeCell ref="A5:H5"/>
    <mergeCell ref="A6:H6"/>
    <mergeCell ref="H7:H8"/>
    <mergeCell ref="A4:H4"/>
  </mergeCells>
  <printOptions/>
  <pageMargins left="0.7" right="0.7" top="0.75" bottom="0.75" header="0.3" footer="0.3"/>
  <pageSetup fitToHeight="1" fitToWidth="1"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NYC Department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RobinsonS</dc:creator>
  <cp:keywords/>
  <dc:description/>
  <cp:lastModifiedBy>daboss</cp:lastModifiedBy>
  <cp:lastPrinted>2018-11-13T20:13:47Z</cp:lastPrinted>
  <dcterms:created xsi:type="dcterms:W3CDTF">2014-10-31T17:21:55Z</dcterms:created>
  <dcterms:modified xsi:type="dcterms:W3CDTF">2018-11-14T16:22:40Z</dcterms:modified>
  <cp:category/>
  <cp:version/>
  <cp:contentType/>
  <cp:contentStatus/>
</cp:coreProperties>
</file>