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weidanr/Desktop/temp/"/>
    </mc:Choice>
  </mc:AlternateContent>
  <bookViews>
    <workbookView xWindow="3520" yWindow="460" windowWidth="18580" windowHeight="17200" activeTab="1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Range'!$A$1:$L$29</definedName>
    <definedName name="_xlnm.Print_Area" localSheetId="1">'2. by Borough'!$A$1:$L$20</definedName>
    <definedName name="_xlnm.Print_Area" localSheetId="2">'3. by Room Rent'!$A$1:$L$26</definedName>
  </definedNames>
  <calcPr calcId="162913"/>
</workbook>
</file>

<file path=xl/calcChain.xml><?xml version="1.0" encoding="utf-8"?>
<calcChain xmlns="http://schemas.openxmlformats.org/spreadsheetml/2006/main">
  <c r="B26" i="4" l="1"/>
  <c r="J21" i="10" l="1"/>
  <c r="J20" i="10"/>
  <c r="J22" i="10" l="1"/>
  <c r="J12" i="10" l="1"/>
  <c r="J13" i="10"/>
  <c r="J14" i="10"/>
  <c r="J15" i="10"/>
  <c r="J16" i="10"/>
  <c r="J17" i="10"/>
  <c r="J18" i="10"/>
  <c r="J19" i="10"/>
  <c r="J11" i="10"/>
  <c r="E24" i="10" l="1"/>
  <c r="F15" i="10" s="1"/>
  <c r="I24" i="10"/>
  <c r="H24" i="10"/>
  <c r="B24" i="10"/>
  <c r="I18" i="5"/>
  <c r="H18" i="5"/>
  <c r="E18" i="5"/>
  <c r="F15" i="5" s="1"/>
  <c r="B18" i="5"/>
  <c r="I26" i="4"/>
  <c r="H26" i="4"/>
  <c r="E26" i="4"/>
  <c r="F12" i="4" s="1"/>
  <c r="C21" i="4"/>
  <c r="J15" i="5"/>
  <c r="J14" i="5"/>
  <c r="J16" i="5"/>
  <c r="J11" i="5"/>
  <c r="J13" i="5"/>
  <c r="J12" i="5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C11" i="4"/>
  <c r="C11" i="10" l="1"/>
  <c r="C11" i="5"/>
  <c r="C24" i="4"/>
  <c r="F14" i="4"/>
  <c r="C12" i="5"/>
  <c r="F18" i="4"/>
  <c r="F16" i="4"/>
  <c r="F11" i="4"/>
  <c r="F22" i="4"/>
  <c r="F16" i="10"/>
  <c r="F20" i="10"/>
  <c r="F14" i="10"/>
  <c r="F12" i="10"/>
  <c r="F13" i="10"/>
  <c r="F11" i="10"/>
  <c r="F19" i="10"/>
  <c r="F21" i="10"/>
  <c r="F17" i="10"/>
  <c r="F18" i="10"/>
  <c r="C18" i="10"/>
  <c r="C17" i="10"/>
  <c r="C15" i="10"/>
  <c r="C13" i="10"/>
  <c r="C20" i="10"/>
  <c r="C22" i="10"/>
  <c r="C21" i="10"/>
  <c r="C14" i="10"/>
  <c r="J26" i="4"/>
  <c r="K22" i="4" s="1"/>
  <c r="F19" i="4"/>
  <c r="F17" i="4"/>
  <c r="F15" i="4"/>
  <c r="C18" i="4"/>
  <c r="C12" i="4"/>
  <c r="C22" i="4"/>
  <c r="C16" i="4"/>
  <c r="C23" i="4"/>
  <c r="C15" i="4"/>
  <c r="C19" i="4"/>
  <c r="C17" i="4"/>
  <c r="C14" i="4"/>
  <c r="C20" i="4"/>
  <c r="C13" i="4"/>
  <c r="J18" i="5"/>
  <c r="K17" i="5" s="1"/>
  <c r="F12" i="5"/>
  <c r="F14" i="5"/>
  <c r="C14" i="5"/>
  <c r="C16" i="5"/>
  <c r="C16" i="10"/>
  <c r="F24" i="4"/>
  <c r="F23" i="4"/>
  <c r="C13" i="5"/>
  <c r="F16" i="5"/>
  <c r="C15" i="5"/>
  <c r="F13" i="5"/>
  <c r="C12" i="10"/>
  <c r="F21" i="4"/>
  <c r="F20" i="4"/>
  <c r="F11" i="5"/>
  <c r="C19" i="10"/>
  <c r="F13" i="4"/>
  <c r="C26" i="4" l="1"/>
  <c r="K12" i="5"/>
  <c r="K11" i="5"/>
  <c r="K15" i="5"/>
  <c r="F26" i="4"/>
  <c r="K23" i="4"/>
  <c r="K12" i="4"/>
  <c r="K14" i="4"/>
  <c r="K24" i="4"/>
  <c r="K16" i="5"/>
  <c r="K14" i="5"/>
  <c r="K13" i="5"/>
  <c r="F24" i="10"/>
  <c r="C24" i="10"/>
  <c r="K21" i="4"/>
  <c r="K25" i="4"/>
  <c r="K19" i="4"/>
  <c r="K17" i="4"/>
  <c r="K15" i="4"/>
  <c r="K11" i="4"/>
  <c r="K16" i="4"/>
  <c r="K13" i="4"/>
  <c r="K18" i="4"/>
  <c r="K20" i="4"/>
  <c r="F18" i="5"/>
  <c r="C18" i="5"/>
  <c r="K18" i="5" l="1"/>
  <c r="K26" i="4"/>
  <c r="J24" i="10" l="1"/>
  <c r="K12" i="10" s="1"/>
  <c r="K16" i="10" l="1"/>
  <c r="K22" i="10"/>
  <c r="K19" i="10"/>
  <c r="K18" i="10"/>
  <c r="K15" i="10"/>
  <c r="K23" i="10"/>
  <c r="K21" i="10"/>
  <c r="K17" i="10"/>
  <c r="K11" i="10"/>
  <c r="K14" i="10"/>
  <c r="K20" i="10"/>
  <c r="K13" i="10"/>
  <c r="K24" i="10" l="1"/>
</calcChain>
</file>

<file path=xl/sharedStrings.xml><?xml version="1.0" encoding="utf-8"?>
<sst xmlns="http://schemas.openxmlformats.org/spreadsheetml/2006/main" count="107" uniqueCount="58">
  <si>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</si>
  <si>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</si>
  <si>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</si>
  <si>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</si>
  <si>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</si>
  <si>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</si>
  <si>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</si>
  <si>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</si>
  <si>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</si>
  <si>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</si>
  <si>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</si>
  <si>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Staten Island</t>
  </si>
  <si>
    <t>Table 3</t>
  </si>
  <si>
    <t>$40 - $100</t>
  </si>
  <si>
    <t>$100 - $150</t>
  </si>
  <si>
    <t>$150 - $200</t>
  </si>
  <si>
    <t>$200 - $250</t>
  </si>
  <si>
    <t>$250 - $300</t>
  </si>
  <si>
    <t>$300 - $350</t>
  </si>
  <si>
    <t>$350 - $400</t>
  </si>
  <si>
    <t>Number of Hotels</t>
  </si>
  <si>
    <t>% of        Total</t>
  </si>
  <si>
    <t>Total</t>
  </si>
  <si>
    <t xml:space="preserve">% of        Total </t>
  </si>
  <si>
    <t>(NUMBER OF ROOMS RENTED AND DOLLARS IN THOUSANDS)</t>
  </si>
  <si>
    <t>Number of Rooms Rented</t>
  </si>
  <si>
    <t>n/a</t>
  </si>
  <si>
    <t>5.875% Tax</t>
  </si>
  <si>
    <t xml:space="preserve"> 5.875% Tax</t>
  </si>
  <si>
    <t xml:space="preserve">  5.875% Tax</t>
  </si>
  <si>
    <t>Not Available</t>
  </si>
  <si>
    <t>Daily Room Tax</t>
  </si>
  <si>
    <t>$400 - $500</t>
  </si>
  <si>
    <t>$10K - $25K</t>
  </si>
  <si>
    <t>$25K - $50K</t>
  </si>
  <si>
    <t>$50K - $100K</t>
  </si>
  <si>
    <t>$100K - $200K</t>
  </si>
  <si>
    <t>$200K - $300K</t>
  </si>
  <si>
    <t>$300K - $400K</t>
  </si>
  <si>
    <t>$400K - $500K</t>
  </si>
  <si>
    <t>$500K - $1M</t>
  </si>
  <si>
    <t>$1M - $1.5M</t>
  </si>
  <si>
    <t>$1.5M - $2M</t>
  </si>
  <si>
    <t>$2M - $2.5M</t>
  </si>
  <si>
    <t>Average Daily Room Rent</t>
  </si>
  <si>
    <t>Remarketers*</t>
  </si>
  <si>
    <t>TAX YEAR 2016</t>
  </si>
  <si>
    <t>$2.5M - $4M</t>
  </si>
  <si>
    <t>* There were 43 remarketers.</t>
  </si>
  <si>
    <t>$500 - $700</t>
  </si>
  <si>
    <t>More than $4M</t>
  </si>
  <si>
    <t>$10K or Less</t>
  </si>
  <si>
    <t>$40 or Less</t>
  </si>
  <si>
    <t>More than $700</t>
  </si>
  <si>
    <t>DISTRIBUTION BY LIABILITY RANGE</t>
  </si>
  <si>
    <t>Liability Per Taxpayer</t>
  </si>
  <si>
    <t>Liability</t>
  </si>
  <si>
    <t>DISTRIBUTION BY AVERAGE DAILY ROOM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</si>
</sst>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6" fontId="9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8" fillId="0" borderId="5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7" fontId="5" fillId="0" borderId="11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7" fontId="6" fillId="0" borderId="1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5" fontId="6" fillId="0" borderId="6" xfId="1" applyNumberFormat="1" applyFont="1" applyFill="1" applyBorder="1" applyAlignment="1">
      <alignment horizontal="right" vertical="center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7" fontId="5" fillId="0" borderId="11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8" fillId="0" borderId="12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5" fillId="0" borderId="0" xfId="1" applyNumberFormat="1" applyFont="1" applyBorder="1" applyAlignment="1">
      <alignment horizontal="right" vertical="center"/>
    </xf>
    <xf numFmtId="0" fontId="28" fillId="0" borderId="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workbookViewId="0">
      <selection sqref="A1:L1"/>
    </sheetView>
  </sheetViews>
  <sheetFormatPr baseColWidth="10" defaultColWidth="9.1640625" defaultRowHeight="14" x14ac:dyDescent="0.15"/>
  <cols>
    <col min="1" max="1" width="19.6640625" style="1" customWidth="1"/>
    <col min="2" max="2" width="11.6640625" style="12" customWidth="1"/>
    <col min="3" max="3" width="8.83203125" style="12" customWidth="1"/>
    <col min="4" max="4" width="2.83203125" style="12" customWidth="1"/>
    <col min="5" max="5" width="11.6640625" style="12" customWidth="1"/>
    <col min="6" max="6" width="8.83203125" style="12" customWidth="1"/>
    <col min="7" max="7" width="3.33203125" style="12" customWidth="1"/>
    <col min="8" max="9" width="11.6640625" style="12" customWidth="1"/>
    <col min="10" max="10" width="12.33203125" style="12" customWidth="1"/>
    <col min="11" max="11" width="8.83203125" style="12" customWidth="1"/>
    <col min="12" max="12" width="2.83203125" style="1" customWidth="1"/>
    <col min="13" max="13" width="21.5" style="1" customWidth="1"/>
    <col min="14" max="16384" width="9.1640625" style="1"/>
  </cols>
  <sheetData>
    <row r="1" spans="1:18" ht="18" x14ac:dyDescent="0.2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8" ht="18" x14ac:dyDescent="0.2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8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8" ht="18" x14ac:dyDescent="0.2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8" ht="18" x14ac:dyDescent="0.2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8" ht="16" x14ac:dyDescent="0.2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8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8" ht="18" customHeight="1" x14ac:dyDescent="0.2">
      <c r="A8" s="79" t="s">
        <v>55</v>
      </c>
      <c r="B8" s="75" t="s">
        <v>20</v>
      </c>
      <c r="C8" s="20"/>
      <c r="D8" s="21"/>
      <c r="E8" s="77" t="s">
        <v>25</v>
      </c>
      <c r="F8" s="20"/>
      <c r="G8" s="21"/>
      <c r="H8" s="81" t="s">
        <v>56</v>
      </c>
      <c r="I8" s="82"/>
      <c r="J8" s="82"/>
      <c r="K8" s="82"/>
      <c r="L8" s="83"/>
    </row>
    <row r="9" spans="1:18" ht="32" x14ac:dyDescent="0.2">
      <c r="A9" s="80"/>
      <c r="B9" s="76"/>
      <c r="C9" s="22" t="s">
        <v>23</v>
      </c>
      <c r="D9" s="23"/>
      <c r="E9" s="78"/>
      <c r="F9" s="22" t="s">
        <v>23</v>
      </c>
      <c r="G9" s="23"/>
      <c r="H9" s="24" t="s">
        <v>31</v>
      </c>
      <c r="I9" s="22" t="s">
        <v>27</v>
      </c>
      <c r="J9" s="23" t="s">
        <v>22</v>
      </c>
      <c r="K9" s="22" t="s">
        <v>23</v>
      </c>
      <c r="L9" s="8"/>
    </row>
    <row r="10" spans="1:18" ht="16" x14ac:dyDescent="0.2">
      <c r="A10" s="9"/>
      <c r="B10" s="10"/>
      <c r="C10" s="11"/>
      <c r="D10" s="11"/>
      <c r="E10" s="10"/>
      <c r="F10" s="11"/>
      <c r="G10" s="11"/>
      <c r="H10" s="10"/>
      <c r="I10" s="11"/>
      <c r="J10" s="11"/>
      <c r="K10" s="11"/>
      <c r="L10" s="3"/>
    </row>
    <row r="11" spans="1:18" ht="22.5" customHeight="1" x14ac:dyDescent="0.15">
      <c r="A11" s="25" t="s">
        <v>51</v>
      </c>
      <c r="B11" s="26">
        <v>184</v>
      </c>
      <c r="C11" s="27">
        <f t="shared" ref="C11:C24" si="0">(B11/$B$26)*100</f>
        <v>19.806243272335845</v>
      </c>
      <c r="D11" s="28" t="s">
        <v>1</v>
      </c>
      <c r="E11" s="29">
        <v>66677</v>
      </c>
      <c r="F11" s="27">
        <f t="shared" ref="F11:F24" si="1">(E11/$E$26)*100</f>
        <v>0.17983515915048823</v>
      </c>
      <c r="G11" s="28" t="s">
        <v>1</v>
      </c>
      <c r="H11" s="30">
        <v>119141</v>
      </c>
      <c r="I11" s="31">
        <v>415155</v>
      </c>
      <c r="J11" s="31">
        <f>H11+I11</f>
        <v>534296</v>
      </c>
      <c r="K11" s="27">
        <f t="shared" ref="K11:K25" si="2">(J11/$J$26)*100</f>
        <v>9.4061071351511372E-2</v>
      </c>
      <c r="L11" s="32" t="s">
        <v>1</v>
      </c>
    </row>
    <row r="12" spans="1:18" ht="22.5" customHeight="1" x14ac:dyDescent="0.15">
      <c r="A12" s="25" t="s">
        <v>33</v>
      </c>
      <c r="B12" s="26">
        <v>37</v>
      </c>
      <c r="C12" s="27">
        <f t="shared" si="0"/>
        <v>3.9827771797631861</v>
      </c>
      <c r="D12" s="28"/>
      <c r="E12" s="29">
        <v>62233</v>
      </c>
      <c r="F12" s="27">
        <f t="shared" si="1"/>
        <v>0.16784920526436903</v>
      </c>
      <c r="G12" s="28"/>
      <c r="H12" s="29">
        <v>120667</v>
      </c>
      <c r="I12" s="33">
        <v>515068</v>
      </c>
      <c r="J12" s="33">
        <f t="shared" ref="J12:J24" si="3">H12+I12</f>
        <v>635735</v>
      </c>
      <c r="K12" s="27">
        <f t="shared" si="2"/>
        <v>0.11191907705776027</v>
      </c>
      <c r="L12" s="32"/>
    </row>
    <row r="13" spans="1:18" ht="22.5" customHeight="1" x14ac:dyDescent="0.15">
      <c r="A13" s="25" t="s">
        <v>34</v>
      </c>
      <c r="B13" s="26">
        <v>38</v>
      </c>
      <c r="C13" s="27">
        <f t="shared" si="0"/>
        <v>4.0904198062432719</v>
      </c>
      <c r="D13" s="28"/>
      <c r="E13" s="29">
        <v>180620</v>
      </c>
      <c r="F13" s="27">
        <f t="shared" si="1"/>
        <v>0.48715188814375548</v>
      </c>
      <c r="G13" s="28"/>
      <c r="H13" s="29">
        <v>355140</v>
      </c>
      <c r="I13" s="33">
        <v>1017009</v>
      </c>
      <c r="J13" s="33">
        <f t="shared" si="3"/>
        <v>1372149</v>
      </c>
      <c r="K13" s="27">
        <f t="shared" si="2"/>
        <v>0.24156236429601752</v>
      </c>
      <c r="L13" s="32"/>
    </row>
    <row r="14" spans="1:18" ht="22.5" customHeight="1" x14ac:dyDescent="0.15">
      <c r="A14" s="25" t="s">
        <v>35</v>
      </c>
      <c r="B14" s="26">
        <v>82</v>
      </c>
      <c r="C14" s="27">
        <f t="shared" si="0"/>
        <v>8.8266953713670624</v>
      </c>
      <c r="D14" s="28"/>
      <c r="E14" s="29">
        <v>734874</v>
      </c>
      <c r="F14" s="27">
        <f t="shared" si="1"/>
        <v>1.9820355256768583</v>
      </c>
      <c r="G14" s="28"/>
      <c r="H14" s="29">
        <v>1439964</v>
      </c>
      <c r="I14" s="33">
        <v>4785247</v>
      </c>
      <c r="J14" s="33">
        <f t="shared" si="3"/>
        <v>6225211</v>
      </c>
      <c r="K14" s="27">
        <f t="shared" si="2"/>
        <v>1.0959281298179537</v>
      </c>
      <c r="L14" s="32"/>
      <c r="M14" s="17"/>
      <c r="N14" s="17"/>
      <c r="O14" s="17"/>
      <c r="P14" s="17"/>
      <c r="Q14" s="17"/>
      <c r="R14" s="17"/>
    </row>
    <row r="15" spans="1:18" ht="22.5" customHeight="1" x14ac:dyDescent="0.15">
      <c r="A15" s="25" t="s">
        <v>36</v>
      </c>
      <c r="B15" s="26">
        <v>137</v>
      </c>
      <c r="C15" s="27">
        <f t="shared" si="0"/>
        <v>14.747039827771799</v>
      </c>
      <c r="D15" s="28"/>
      <c r="E15" s="29">
        <v>2152350</v>
      </c>
      <c r="F15" s="27">
        <f t="shared" si="1"/>
        <v>5.8051232778552331</v>
      </c>
      <c r="G15" s="28"/>
      <c r="H15" s="29">
        <v>4284793</v>
      </c>
      <c r="I15" s="33">
        <v>15052736</v>
      </c>
      <c r="J15" s="33">
        <f t="shared" si="3"/>
        <v>19337529</v>
      </c>
      <c r="K15" s="27">
        <f t="shared" si="2"/>
        <v>3.4043090253921422</v>
      </c>
      <c r="L15" s="32"/>
      <c r="M15" s="17"/>
      <c r="N15" s="17"/>
      <c r="O15" s="17"/>
      <c r="P15" s="17"/>
      <c r="Q15" s="17"/>
      <c r="R15" s="17"/>
    </row>
    <row r="16" spans="1:18" ht="22.5" customHeight="1" x14ac:dyDescent="0.15">
      <c r="A16" s="25" t="s">
        <v>37</v>
      </c>
      <c r="B16" s="26">
        <v>70</v>
      </c>
      <c r="C16" s="27">
        <f t="shared" si="0"/>
        <v>7.5349838536060281</v>
      </c>
      <c r="D16" s="28"/>
      <c r="E16" s="29">
        <v>1575726</v>
      </c>
      <c r="F16" s="27">
        <f t="shared" si="1"/>
        <v>4.2499053044912376</v>
      </c>
      <c r="G16" s="28"/>
      <c r="H16" s="29">
        <v>3151452</v>
      </c>
      <c r="I16" s="33">
        <v>14204312</v>
      </c>
      <c r="J16" s="33">
        <f t="shared" si="3"/>
        <v>17355764</v>
      </c>
      <c r="K16" s="27">
        <f t="shared" si="2"/>
        <v>3.0554257489556207</v>
      </c>
      <c r="L16" s="32"/>
      <c r="M16" s="17"/>
      <c r="N16" s="17"/>
      <c r="O16" s="17"/>
      <c r="P16" s="17"/>
      <c r="Q16" s="17"/>
      <c r="R16" s="17"/>
    </row>
    <row r="17" spans="1:18" ht="22.5" customHeight="1" x14ac:dyDescent="0.15">
      <c r="A17" s="25" t="s">
        <v>38</v>
      </c>
      <c r="B17" s="26">
        <v>47</v>
      </c>
      <c r="C17" s="27">
        <f t="shared" si="0"/>
        <v>5.0592034445640479</v>
      </c>
      <c r="D17" s="28"/>
      <c r="E17" s="29">
        <v>1300940</v>
      </c>
      <c r="F17" s="27">
        <f t="shared" si="1"/>
        <v>3.5087774186786471</v>
      </c>
      <c r="G17" s="28"/>
      <c r="H17" s="29">
        <v>2599649</v>
      </c>
      <c r="I17" s="33">
        <v>13553849</v>
      </c>
      <c r="J17" s="33">
        <f t="shared" si="3"/>
        <v>16153498</v>
      </c>
      <c r="K17" s="27">
        <f t="shared" si="2"/>
        <v>2.8437707337402793</v>
      </c>
      <c r="L17" s="32"/>
      <c r="M17" s="17"/>
      <c r="N17" s="17"/>
      <c r="O17" s="17"/>
      <c r="P17" s="17"/>
      <c r="Q17" s="17"/>
      <c r="R17" s="17"/>
    </row>
    <row r="18" spans="1:18" ht="22.5" customHeight="1" x14ac:dyDescent="0.15">
      <c r="A18" s="25" t="s">
        <v>39</v>
      </c>
      <c r="B18" s="26">
        <v>37</v>
      </c>
      <c r="C18" s="27">
        <f t="shared" si="0"/>
        <v>3.9827771797631861</v>
      </c>
      <c r="D18" s="28"/>
      <c r="E18" s="29">
        <v>1403478</v>
      </c>
      <c r="F18" s="27">
        <f t="shared" si="1"/>
        <v>3.7853336157026996</v>
      </c>
      <c r="G18" s="28"/>
      <c r="H18" s="29">
        <v>2806956</v>
      </c>
      <c r="I18" s="33">
        <v>14022830</v>
      </c>
      <c r="J18" s="33">
        <f t="shared" si="3"/>
        <v>16829786</v>
      </c>
      <c r="K18" s="27">
        <f t="shared" si="2"/>
        <v>2.9628290344241153</v>
      </c>
      <c r="L18" s="32"/>
    </row>
    <row r="19" spans="1:18" ht="22.5" customHeight="1" x14ac:dyDescent="0.15">
      <c r="A19" s="25" t="s">
        <v>40</v>
      </c>
      <c r="B19" s="26">
        <v>136</v>
      </c>
      <c r="C19" s="27">
        <f t="shared" si="0"/>
        <v>14.639397201291713</v>
      </c>
      <c r="D19" s="28"/>
      <c r="E19" s="29">
        <v>6640922</v>
      </c>
      <c r="F19" s="27">
        <f t="shared" si="1"/>
        <v>17.911292721267884</v>
      </c>
      <c r="G19" s="28"/>
      <c r="H19" s="29">
        <v>13283432</v>
      </c>
      <c r="I19" s="33">
        <v>83104749</v>
      </c>
      <c r="J19" s="33">
        <f t="shared" si="3"/>
        <v>96388181</v>
      </c>
      <c r="K19" s="27">
        <f t="shared" si="2"/>
        <v>16.968825464692593</v>
      </c>
      <c r="L19" s="32"/>
    </row>
    <row r="20" spans="1:18" ht="22.5" customHeight="1" x14ac:dyDescent="0.15">
      <c r="A20" s="25" t="s">
        <v>41</v>
      </c>
      <c r="B20" s="26">
        <v>59</v>
      </c>
      <c r="C20" s="27">
        <f t="shared" si="0"/>
        <v>6.3509149623250813</v>
      </c>
      <c r="D20" s="28"/>
      <c r="E20" s="29">
        <v>4724084</v>
      </c>
      <c r="F20" s="27">
        <f t="shared" si="1"/>
        <v>12.741371057190262</v>
      </c>
      <c r="G20" s="28"/>
      <c r="H20" s="29">
        <v>9433768</v>
      </c>
      <c r="I20" s="33">
        <v>60538436</v>
      </c>
      <c r="J20" s="33">
        <f t="shared" si="3"/>
        <v>69972204</v>
      </c>
      <c r="K20" s="27">
        <f t="shared" si="2"/>
        <v>12.318378713421978</v>
      </c>
      <c r="L20" s="32"/>
    </row>
    <row r="21" spans="1:18" ht="22.5" customHeight="1" x14ac:dyDescent="0.15">
      <c r="A21" s="25" t="s">
        <v>42</v>
      </c>
      <c r="B21" s="26">
        <v>29</v>
      </c>
      <c r="C21" s="27">
        <f t="shared" si="0"/>
        <v>3.1216361679224973</v>
      </c>
      <c r="D21" s="28"/>
      <c r="E21" s="29">
        <v>3053111</v>
      </c>
      <c r="F21" s="27">
        <f t="shared" si="1"/>
        <v>8.2345741798387184</v>
      </c>
      <c r="G21" s="28"/>
      <c r="H21" s="29">
        <v>6105745</v>
      </c>
      <c r="I21" s="33">
        <v>43553600</v>
      </c>
      <c r="J21" s="33">
        <f t="shared" si="3"/>
        <v>49659345</v>
      </c>
      <c r="K21" s="27">
        <f t="shared" si="2"/>
        <v>8.7423660168040183</v>
      </c>
      <c r="L21" s="32"/>
    </row>
    <row r="22" spans="1:18" ht="22.5" customHeight="1" x14ac:dyDescent="0.15">
      <c r="A22" s="25" t="s">
        <v>43</v>
      </c>
      <c r="B22" s="26">
        <v>20</v>
      </c>
      <c r="C22" s="27">
        <f t="shared" si="0"/>
        <v>2.1528525296017222</v>
      </c>
      <c r="D22" s="28"/>
      <c r="E22" s="29">
        <v>2624840</v>
      </c>
      <c r="F22" s="27">
        <f t="shared" si="1"/>
        <v>7.0794804676960199</v>
      </c>
      <c r="G22" s="28"/>
      <c r="H22" s="29">
        <v>5249680</v>
      </c>
      <c r="I22" s="33">
        <v>37529079</v>
      </c>
      <c r="J22" s="33">
        <f t="shared" si="3"/>
        <v>42778759</v>
      </c>
      <c r="K22" s="27">
        <f t="shared" si="2"/>
        <v>7.5310612518680822</v>
      </c>
      <c r="L22" s="32"/>
    </row>
    <row r="23" spans="1:18" ht="22.5" customHeight="1" x14ac:dyDescent="0.15">
      <c r="A23" s="25" t="s">
        <v>47</v>
      </c>
      <c r="B23" s="26">
        <v>37</v>
      </c>
      <c r="C23" s="27">
        <f t="shared" si="0"/>
        <v>3.9827771797631861</v>
      </c>
      <c r="D23" s="28"/>
      <c r="E23" s="29">
        <v>6734653</v>
      </c>
      <c r="F23" s="27">
        <f t="shared" si="1"/>
        <v>18.164095476375859</v>
      </c>
      <c r="G23" s="28"/>
      <c r="H23" s="29">
        <v>13469306</v>
      </c>
      <c r="I23" s="33">
        <v>104030597</v>
      </c>
      <c r="J23" s="33">
        <f t="shared" si="3"/>
        <v>117499903</v>
      </c>
      <c r="K23" s="27">
        <f t="shared" si="2"/>
        <v>20.685475391690495</v>
      </c>
      <c r="L23" s="32"/>
    </row>
    <row r="24" spans="1:18" ht="22.5" customHeight="1" x14ac:dyDescent="0.15">
      <c r="A24" s="25" t="s">
        <v>50</v>
      </c>
      <c r="B24" s="26">
        <v>16</v>
      </c>
      <c r="C24" s="27">
        <f t="shared" si="0"/>
        <v>1.7222820236813776</v>
      </c>
      <c r="D24" s="28"/>
      <c r="E24" s="29">
        <v>5822224</v>
      </c>
      <c r="F24" s="27">
        <f t="shared" si="1"/>
        <v>15.703174702667969</v>
      </c>
      <c r="G24" s="28"/>
      <c r="H24" s="29">
        <v>11644448</v>
      </c>
      <c r="I24" s="33">
        <v>89221391</v>
      </c>
      <c r="J24" s="33">
        <f t="shared" si="3"/>
        <v>100865839</v>
      </c>
      <c r="K24" s="27">
        <f t="shared" si="2"/>
        <v>17.757102578175875</v>
      </c>
      <c r="L24" s="32"/>
    </row>
    <row r="25" spans="1:18" ht="22.5" customHeight="1" x14ac:dyDescent="0.15">
      <c r="A25" s="25" t="s">
        <v>45</v>
      </c>
      <c r="B25" s="26"/>
      <c r="C25" s="27"/>
      <c r="D25" s="28"/>
      <c r="E25" s="29"/>
      <c r="F25" s="27"/>
      <c r="G25" s="28"/>
      <c r="H25" s="29"/>
      <c r="I25" s="33"/>
      <c r="J25" s="33">
        <v>12422754</v>
      </c>
      <c r="K25" s="27">
        <f t="shared" si="2"/>
        <v>2.1869853983115601</v>
      </c>
      <c r="L25" s="32"/>
    </row>
    <row r="26" spans="1:18" ht="22.25" customHeight="1" x14ac:dyDescent="0.15">
      <c r="A26" s="34" t="s">
        <v>0</v>
      </c>
      <c r="B26" s="35">
        <f>SUM(B11:B25)</f>
        <v>929</v>
      </c>
      <c r="C26" s="36">
        <f>SUM(C11:C25)</f>
        <v>100.00000000000001</v>
      </c>
      <c r="D26" s="37" t="s">
        <v>1</v>
      </c>
      <c r="E26" s="38">
        <f>SUM(E11:E24)</f>
        <v>37076732</v>
      </c>
      <c r="F26" s="36">
        <f>SUM(F11:F24)</f>
        <v>100</v>
      </c>
      <c r="G26" s="37" t="s">
        <v>1</v>
      </c>
      <c r="H26" s="39">
        <f>SUM(H11:H24)</f>
        <v>74064141</v>
      </c>
      <c r="I26" s="40">
        <f>SUM(I11:I24)</f>
        <v>481544058</v>
      </c>
      <c r="J26" s="40">
        <f>SUM(J11:J25)</f>
        <v>568030953</v>
      </c>
      <c r="K26" s="36">
        <f>SUM(K11:K25)</f>
        <v>100</v>
      </c>
      <c r="L26" s="41" t="s">
        <v>1</v>
      </c>
    </row>
    <row r="27" spans="1:18" x14ac:dyDescent="0.15">
      <c r="A27" s="16"/>
      <c r="L27" s="16"/>
    </row>
    <row r="28" spans="1:18" s="16" customFormat="1" x14ac:dyDescent="0.15">
      <c r="A28" s="16" t="s">
        <v>48</v>
      </c>
      <c r="B28" s="12"/>
      <c r="C28" s="12"/>
      <c r="D28" s="12"/>
      <c r="E28" s="12"/>
      <c r="F28" s="12"/>
      <c r="G28" s="12"/>
      <c r="H28" s="12"/>
      <c r="I28" s="12"/>
      <c r="J28" s="19"/>
      <c r="K28" s="12"/>
    </row>
    <row r="29" spans="1:18" s="16" customFormat="1" x14ac:dyDescent="0.15">
      <c r="B29" s="12"/>
      <c r="C29" s="12"/>
      <c r="D29" s="12"/>
      <c r="E29" s="12"/>
      <c r="F29" s="12"/>
      <c r="G29" s="12"/>
      <c r="H29" s="12"/>
      <c r="I29" s="12"/>
      <c r="J29" s="19"/>
      <c r="K29" s="12"/>
    </row>
  </sheetData>
  <mergeCells count="9">
    <mergeCell ref="B8:B9"/>
    <mergeCell ref="E8:E9"/>
    <mergeCell ref="A8:A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zoomScaleNormal="100" workbookViewId="0">
      <selection activeCell="A2" sqref="A2:L2"/>
    </sheetView>
  </sheetViews>
  <sheetFormatPr baseColWidth="10" defaultColWidth="9.1640625" defaultRowHeight="14" x14ac:dyDescent="0.15"/>
  <cols>
    <col min="1" max="1" width="16.5" style="1" customWidth="1"/>
    <col min="2" max="2" width="11.6640625" style="1" customWidth="1"/>
    <col min="3" max="3" width="8.83203125" style="1" customWidth="1"/>
    <col min="4" max="4" width="3" style="1" customWidth="1"/>
    <col min="5" max="5" width="11.6640625" style="1" customWidth="1"/>
    <col min="6" max="6" width="8.83203125" style="1" customWidth="1"/>
    <col min="7" max="7" width="3" style="1" customWidth="1"/>
    <col min="8" max="8" width="12.1640625" style="1" customWidth="1"/>
    <col min="9" max="9" width="11.6640625" style="1" customWidth="1"/>
    <col min="10" max="10" width="13.1640625" style="1" customWidth="1"/>
    <col min="11" max="11" width="8.83203125" style="1" customWidth="1"/>
    <col min="12" max="12" width="3" style="1" customWidth="1"/>
    <col min="13" max="16384" width="9.1640625" style="1"/>
  </cols>
  <sheetData>
    <row r="1" spans="1:12" ht="18" x14ac:dyDescent="0.2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" x14ac:dyDescent="0.2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2" ht="18" x14ac:dyDescent="0.2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8" x14ac:dyDescent="0.2">
      <c r="A5" s="84" t="s">
        <v>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" x14ac:dyDescent="0.2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8" spans="1:12" ht="15.5" customHeight="1" x14ac:dyDescent="0.2">
      <c r="A8" s="42"/>
      <c r="B8" s="75" t="s">
        <v>20</v>
      </c>
      <c r="C8" s="43"/>
      <c r="D8" s="44"/>
      <c r="E8" s="75" t="s">
        <v>25</v>
      </c>
      <c r="F8" s="43"/>
      <c r="G8" s="45"/>
      <c r="H8" s="86" t="s">
        <v>56</v>
      </c>
      <c r="I8" s="87"/>
      <c r="J8" s="87"/>
      <c r="K8" s="87"/>
      <c r="L8" s="88"/>
    </row>
    <row r="9" spans="1:12" ht="34.5" customHeight="1" x14ac:dyDescent="0.2">
      <c r="A9" s="72" t="s">
        <v>6</v>
      </c>
      <c r="B9" s="76"/>
      <c r="C9" s="22" t="s">
        <v>21</v>
      </c>
      <c r="D9" s="47"/>
      <c r="E9" s="76"/>
      <c r="F9" s="22" t="s">
        <v>21</v>
      </c>
      <c r="G9" s="23"/>
      <c r="H9" s="24" t="s">
        <v>31</v>
      </c>
      <c r="I9" s="22" t="s">
        <v>28</v>
      </c>
      <c r="J9" s="23" t="s">
        <v>22</v>
      </c>
      <c r="K9" s="22" t="s">
        <v>21</v>
      </c>
      <c r="L9" s="47"/>
    </row>
    <row r="10" spans="1:12" ht="15.75" customHeight="1" x14ac:dyDescent="0.2">
      <c r="A10" s="48"/>
      <c r="B10" s="49"/>
      <c r="C10" s="50"/>
      <c r="D10" s="51"/>
      <c r="E10" s="50"/>
      <c r="F10" s="50"/>
      <c r="G10" s="50"/>
      <c r="H10" s="49"/>
      <c r="I10" s="50"/>
      <c r="J10" s="50"/>
      <c r="K10" s="50"/>
      <c r="L10" s="3"/>
    </row>
    <row r="11" spans="1:12" ht="22.5" customHeight="1" x14ac:dyDescent="0.15">
      <c r="A11" s="52" t="s">
        <v>9</v>
      </c>
      <c r="B11" s="53">
        <v>636</v>
      </c>
      <c r="C11" s="54">
        <f t="shared" ref="C11:C16" si="0">(B11/B$18)*100</f>
        <v>68.460710441334768</v>
      </c>
      <c r="D11" s="55" t="s">
        <v>1</v>
      </c>
      <c r="E11" s="29">
        <v>32202376</v>
      </c>
      <c r="F11" s="54">
        <f t="shared" ref="F11:F16" si="1">(E11/E$18)*100</f>
        <v>86.853328928773976</v>
      </c>
      <c r="G11" s="54" t="s">
        <v>1</v>
      </c>
      <c r="H11" s="30">
        <v>64378303</v>
      </c>
      <c r="I11" s="31">
        <v>442260455</v>
      </c>
      <c r="J11" s="31">
        <f>H11+I11</f>
        <v>506638758</v>
      </c>
      <c r="K11" s="54">
        <f t="shared" ref="K11:K17" si="2">(J11/J$18)*100</f>
        <v>89.192104095059946</v>
      </c>
      <c r="L11" s="32" t="s">
        <v>1</v>
      </c>
    </row>
    <row r="12" spans="1:12" ht="22.5" customHeight="1" x14ac:dyDescent="0.15">
      <c r="A12" s="52" t="s">
        <v>7</v>
      </c>
      <c r="B12" s="53">
        <v>30</v>
      </c>
      <c r="C12" s="54">
        <f t="shared" si="0"/>
        <v>3.2292787944025831</v>
      </c>
      <c r="D12" s="32"/>
      <c r="E12" s="29">
        <v>436187</v>
      </c>
      <c r="F12" s="54">
        <f t="shared" si="1"/>
        <v>1.1764440296410157</v>
      </c>
      <c r="G12" s="55"/>
      <c r="H12" s="30">
        <v>819339</v>
      </c>
      <c r="I12" s="31">
        <v>2149127</v>
      </c>
      <c r="J12" s="31">
        <f>H12+I12</f>
        <v>2968466</v>
      </c>
      <c r="K12" s="54">
        <f t="shared" si="2"/>
        <v>0.52258877611303123</v>
      </c>
      <c r="L12" s="32"/>
    </row>
    <row r="13" spans="1:12" ht="22.5" customHeight="1" x14ac:dyDescent="0.15">
      <c r="A13" s="52" t="s">
        <v>8</v>
      </c>
      <c r="B13" s="53">
        <v>106</v>
      </c>
      <c r="C13" s="54">
        <f t="shared" si="0"/>
        <v>11.410118406889127</v>
      </c>
      <c r="D13" s="55"/>
      <c r="E13" s="29">
        <v>1417473</v>
      </c>
      <c r="F13" s="54">
        <f t="shared" si="1"/>
        <v>3.8230796608503681</v>
      </c>
      <c r="G13" s="55"/>
      <c r="H13" s="29">
        <v>2827189</v>
      </c>
      <c r="I13" s="33">
        <v>13255420</v>
      </c>
      <c r="J13" s="33">
        <f t="shared" ref="J13" si="3">H13+I13</f>
        <v>16082609</v>
      </c>
      <c r="K13" s="54">
        <f t="shared" si="2"/>
        <v>2.8312909610601644</v>
      </c>
      <c r="L13" s="32"/>
    </row>
    <row r="14" spans="1:12" ht="22.5" customHeight="1" x14ac:dyDescent="0.15">
      <c r="A14" s="52" t="s">
        <v>10</v>
      </c>
      <c r="B14" s="53">
        <v>128</v>
      </c>
      <c r="C14" s="54">
        <f t="shared" si="0"/>
        <v>13.778256189451021</v>
      </c>
      <c r="D14" s="55"/>
      <c r="E14" s="29">
        <v>2756656</v>
      </c>
      <c r="F14" s="54">
        <f t="shared" si="1"/>
        <v>7.4350026318392892</v>
      </c>
      <c r="G14" s="55"/>
      <c r="H14" s="29">
        <v>5512445</v>
      </c>
      <c r="I14" s="33">
        <v>22145595</v>
      </c>
      <c r="J14" s="33">
        <f>H14+I14</f>
        <v>27658040</v>
      </c>
      <c r="K14" s="54">
        <f t="shared" si="2"/>
        <v>4.8691079073451622</v>
      </c>
      <c r="L14" s="32"/>
    </row>
    <row r="15" spans="1:12" ht="22.5" customHeight="1" x14ac:dyDescent="0.15">
      <c r="A15" s="52" t="s">
        <v>11</v>
      </c>
      <c r="B15" s="53">
        <v>10</v>
      </c>
      <c r="C15" s="54">
        <f t="shared" si="0"/>
        <v>1.0764262648008611</v>
      </c>
      <c r="D15" s="55"/>
      <c r="E15" s="29">
        <v>167232</v>
      </c>
      <c r="F15" s="54">
        <f t="shared" si="1"/>
        <v>0.45104298836262052</v>
      </c>
      <c r="G15" s="55"/>
      <c r="H15" s="29">
        <v>333269</v>
      </c>
      <c r="I15" s="33">
        <v>1193831</v>
      </c>
      <c r="J15" s="33">
        <f>H15+I15</f>
        <v>1527100</v>
      </c>
      <c r="K15" s="54">
        <f t="shared" si="2"/>
        <v>0.26884098386244276</v>
      </c>
      <c r="L15" s="32"/>
    </row>
    <row r="16" spans="1:12" ht="22.5" customHeight="1" x14ac:dyDescent="0.15">
      <c r="A16" s="52" t="s">
        <v>30</v>
      </c>
      <c r="B16" s="53">
        <v>19</v>
      </c>
      <c r="C16" s="54">
        <f t="shared" si="0"/>
        <v>2.045209903121636</v>
      </c>
      <c r="D16" s="55"/>
      <c r="E16" s="29">
        <v>96808</v>
      </c>
      <c r="F16" s="54">
        <f t="shared" si="1"/>
        <v>0.26110176053272444</v>
      </c>
      <c r="G16" s="55"/>
      <c r="H16" s="29">
        <v>193595</v>
      </c>
      <c r="I16" s="33">
        <v>539630</v>
      </c>
      <c r="J16" s="33">
        <f>H16+I16</f>
        <v>733225</v>
      </c>
      <c r="K16" s="54">
        <f t="shared" si="2"/>
        <v>0.12908187439757685</v>
      </c>
      <c r="L16" s="32"/>
    </row>
    <row r="17" spans="1:12" ht="22.25" customHeight="1" x14ac:dyDescent="0.15">
      <c r="A17" s="25" t="s">
        <v>45</v>
      </c>
      <c r="B17" s="53"/>
      <c r="C17" s="54"/>
      <c r="D17" s="55"/>
      <c r="E17" s="29"/>
      <c r="F17" s="54"/>
      <c r="G17" s="54"/>
      <c r="H17" s="29"/>
      <c r="I17" s="33"/>
      <c r="J17" s="33">
        <v>12422754</v>
      </c>
      <c r="K17" s="54">
        <f t="shared" si="2"/>
        <v>2.1869854021616764</v>
      </c>
      <c r="L17" s="32"/>
    </row>
    <row r="18" spans="1:12" ht="22.25" customHeight="1" x14ac:dyDescent="0.15">
      <c r="A18" s="66" t="s">
        <v>0</v>
      </c>
      <c r="B18" s="67">
        <f>SUM(B11:B17)</f>
        <v>929</v>
      </c>
      <c r="C18" s="68">
        <f>SUM(C11:C17)</f>
        <v>99.999999999999986</v>
      </c>
      <c r="D18" s="69" t="s">
        <v>1</v>
      </c>
      <c r="E18" s="38">
        <f>SUM(E11:E17)</f>
        <v>37076732</v>
      </c>
      <c r="F18" s="68">
        <f>SUM(F11:F16)</f>
        <v>99.999999999999986</v>
      </c>
      <c r="G18" s="69" t="s">
        <v>1</v>
      </c>
      <c r="H18" s="39">
        <f>SUM(H11:H16)</f>
        <v>74064140</v>
      </c>
      <c r="I18" s="40">
        <f>SUM(I11:I17)</f>
        <v>481544058</v>
      </c>
      <c r="J18" s="40">
        <f>SUM(J11:J17)</f>
        <v>568030952</v>
      </c>
      <c r="K18" s="36">
        <f>SUM(K11:K17)</f>
        <v>100</v>
      </c>
      <c r="L18" s="41" t="s">
        <v>1</v>
      </c>
    </row>
    <row r="19" spans="1:12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15">
      <c r="A20" s="16" t="s">
        <v>48</v>
      </c>
      <c r="B20" s="16"/>
      <c r="C20" s="16"/>
      <c r="D20" s="16"/>
      <c r="E20" s="16"/>
      <c r="F20" s="16"/>
      <c r="G20" s="16"/>
      <c r="H20" s="16"/>
      <c r="I20" s="16"/>
      <c r="J20" s="18"/>
      <c r="K20" s="16"/>
      <c r="L20" s="16"/>
    </row>
    <row r="21" spans="1:12" x14ac:dyDescent="0.15">
      <c r="H21" s="4"/>
      <c r="I21" s="4"/>
      <c r="J21" s="4"/>
    </row>
    <row r="22" spans="1:12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15">
      <c r="B25" s="5"/>
    </row>
    <row r="26" spans="1:12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15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15">
      <c r="B28" s="5"/>
    </row>
    <row r="29" spans="1:12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15">
      <c r="B34" s="5"/>
    </row>
    <row r="35" spans="2:12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15">
      <c r="B39" s="5"/>
    </row>
    <row r="40" spans="2:12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15">
      <c r="B45" s="5"/>
    </row>
    <row r="46" spans="2:12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</sheetData>
  <mergeCells count="8">
    <mergeCell ref="E8:E9"/>
    <mergeCell ref="B8:B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showGridLines="0" workbookViewId="0">
      <selection sqref="A1:L1"/>
    </sheetView>
  </sheetViews>
  <sheetFormatPr baseColWidth="10" defaultColWidth="9.1640625" defaultRowHeight="14" x14ac:dyDescent="0.15"/>
  <cols>
    <col min="1" max="1" width="18.5" style="1" customWidth="1"/>
    <col min="2" max="2" width="11.6640625" style="1" customWidth="1"/>
    <col min="3" max="3" width="8.83203125" style="1" customWidth="1"/>
    <col min="4" max="4" width="3" style="1" customWidth="1"/>
    <col min="5" max="5" width="11.6640625" style="1" customWidth="1"/>
    <col min="6" max="6" width="8.83203125" style="1" customWidth="1"/>
    <col min="7" max="7" width="3" style="1" customWidth="1"/>
    <col min="8" max="10" width="11.6640625" style="1" customWidth="1"/>
    <col min="11" max="11" width="8.1640625" style="1" customWidth="1"/>
    <col min="12" max="12" width="3" style="1" customWidth="1"/>
    <col min="13" max="16384" width="9.1640625" style="1"/>
  </cols>
  <sheetData>
    <row r="1" spans="1:23" ht="15.75" customHeight="1" x14ac:dyDescent="0.15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3" ht="18" x14ac:dyDescent="0.15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23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" x14ac:dyDescent="0.15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23" ht="18" x14ac:dyDescent="0.15">
      <c r="A5" s="89" t="s">
        <v>57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23" ht="16" x14ac:dyDescent="0.2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8" spans="1:23" ht="15.5" customHeight="1" x14ac:dyDescent="0.2">
      <c r="A8" s="42"/>
      <c r="B8" s="75" t="s">
        <v>20</v>
      </c>
      <c r="C8" s="43"/>
      <c r="D8" s="44"/>
      <c r="E8" s="75" t="s">
        <v>25</v>
      </c>
      <c r="F8" s="43"/>
      <c r="G8" s="45"/>
      <c r="H8" s="86" t="s">
        <v>56</v>
      </c>
      <c r="I8" s="87"/>
      <c r="J8" s="87"/>
      <c r="K8" s="87"/>
      <c r="L8" s="88"/>
    </row>
    <row r="9" spans="1:23" ht="32" x14ac:dyDescent="0.2">
      <c r="A9" s="46" t="s">
        <v>44</v>
      </c>
      <c r="B9" s="76"/>
      <c r="C9" s="22" t="s">
        <v>21</v>
      </c>
      <c r="D9" s="47"/>
      <c r="E9" s="76"/>
      <c r="F9" s="22" t="s">
        <v>21</v>
      </c>
      <c r="G9" s="23"/>
      <c r="H9" s="24" t="s">
        <v>31</v>
      </c>
      <c r="I9" s="22" t="s">
        <v>29</v>
      </c>
      <c r="J9" s="23" t="s">
        <v>22</v>
      </c>
      <c r="K9" s="22" t="s">
        <v>21</v>
      </c>
      <c r="L9" s="47"/>
    </row>
    <row r="10" spans="1:23" ht="15.75" customHeight="1" x14ac:dyDescent="0.2">
      <c r="A10" s="48"/>
      <c r="B10" s="49"/>
      <c r="C10" s="50"/>
      <c r="D10" s="51"/>
      <c r="E10" s="50"/>
      <c r="F10" s="50"/>
      <c r="G10" s="50"/>
      <c r="H10" s="49"/>
      <c r="I10" s="50"/>
      <c r="J10" s="50"/>
      <c r="K10" s="50"/>
      <c r="L10" s="3"/>
    </row>
    <row r="11" spans="1:23" ht="22.5" customHeight="1" x14ac:dyDescent="0.15">
      <c r="A11" s="52" t="s">
        <v>52</v>
      </c>
      <c r="B11" s="53">
        <v>19</v>
      </c>
      <c r="C11" s="54">
        <f t="shared" ref="C11:C22" si="0">(B11/B$24)*100</f>
        <v>2.045209903121636</v>
      </c>
      <c r="D11" s="55" t="s">
        <v>1</v>
      </c>
      <c r="E11" s="29">
        <v>219807</v>
      </c>
      <c r="F11" s="54">
        <f t="shared" ref="F11:F21" si="1">(E11/E$24)*100</f>
        <v>0.59284351166656213</v>
      </c>
      <c r="G11" s="55" t="s">
        <v>1</v>
      </c>
      <c r="H11" s="30">
        <v>368092</v>
      </c>
      <c r="I11" s="31">
        <v>428771</v>
      </c>
      <c r="J11" s="31">
        <f>(H11+I11)</f>
        <v>796863</v>
      </c>
      <c r="K11" s="54">
        <f t="shared" ref="K11:K23" si="2">(J11/J$24)*100</f>
        <v>0.1402851368911229</v>
      </c>
      <c r="L11" s="32" t="s">
        <v>1</v>
      </c>
    </row>
    <row r="12" spans="1:23" ht="22.5" customHeight="1" x14ac:dyDescent="0.15">
      <c r="A12" s="52" t="s">
        <v>13</v>
      </c>
      <c r="B12" s="53">
        <v>174</v>
      </c>
      <c r="C12" s="54">
        <f t="shared" si="0"/>
        <v>18.729817007534987</v>
      </c>
      <c r="D12" s="55"/>
      <c r="E12" s="29">
        <v>3134634</v>
      </c>
      <c r="F12" s="54">
        <f t="shared" si="1"/>
        <v>8.4544506241812254</v>
      </c>
      <c r="G12" s="55"/>
      <c r="H12" s="33">
        <v>6265028</v>
      </c>
      <c r="I12" s="33">
        <v>14352981</v>
      </c>
      <c r="J12" s="31">
        <f t="shared" ref="J12:J21" si="3">(H12+I12)</f>
        <v>20618009</v>
      </c>
      <c r="K12" s="54">
        <f t="shared" si="2"/>
        <v>3.6297333606748015</v>
      </c>
      <c r="L12" s="32"/>
    </row>
    <row r="13" spans="1:23" ht="22.5" customHeight="1" x14ac:dyDescent="0.15">
      <c r="A13" s="52" t="s">
        <v>14</v>
      </c>
      <c r="B13" s="53">
        <v>186</v>
      </c>
      <c r="C13" s="54">
        <f t="shared" si="0"/>
        <v>20.021528525296016</v>
      </c>
      <c r="D13" s="55"/>
      <c r="E13" s="29">
        <v>4981946</v>
      </c>
      <c r="F13" s="54">
        <f t="shared" si="1"/>
        <v>13.436853064612059</v>
      </c>
      <c r="G13" s="55"/>
      <c r="H13" s="33">
        <v>9961682</v>
      </c>
      <c r="I13" s="33">
        <v>37130528</v>
      </c>
      <c r="J13" s="31">
        <f t="shared" si="3"/>
        <v>47092210</v>
      </c>
      <c r="K13" s="54">
        <f t="shared" si="2"/>
        <v>8.2904302575919662</v>
      </c>
      <c r="L13" s="3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 x14ac:dyDescent="0.15">
      <c r="A14" s="52" t="s">
        <v>15</v>
      </c>
      <c r="B14" s="53">
        <v>208</v>
      </c>
      <c r="C14" s="54">
        <f t="shared" si="0"/>
        <v>22.389666307857912</v>
      </c>
      <c r="D14" s="55"/>
      <c r="E14" s="29">
        <v>9176709</v>
      </c>
      <c r="F14" s="54">
        <f t="shared" si="1"/>
        <v>24.750587511326511</v>
      </c>
      <c r="G14" s="55"/>
      <c r="H14" s="33">
        <v>18354978</v>
      </c>
      <c r="I14" s="33">
        <v>95735946</v>
      </c>
      <c r="J14" s="31">
        <f t="shared" si="3"/>
        <v>114090924</v>
      </c>
      <c r="K14" s="54">
        <f t="shared" si="2"/>
        <v>20.085335736976994</v>
      </c>
      <c r="L14" s="3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 x14ac:dyDescent="0.15">
      <c r="A15" s="52" t="s">
        <v>16</v>
      </c>
      <c r="B15" s="53">
        <v>141</v>
      </c>
      <c r="C15" s="54">
        <f t="shared" si="0"/>
        <v>15.177610333692144</v>
      </c>
      <c r="D15" s="55"/>
      <c r="E15" s="29">
        <v>7380282</v>
      </c>
      <c r="F15" s="54">
        <f t="shared" si="1"/>
        <v>19.905427479422944</v>
      </c>
      <c r="G15" s="55"/>
      <c r="H15" s="33">
        <v>14760564</v>
      </c>
      <c r="I15" s="33">
        <v>97328811</v>
      </c>
      <c r="J15" s="31">
        <f t="shared" si="3"/>
        <v>112089375</v>
      </c>
      <c r="K15" s="54">
        <f t="shared" si="2"/>
        <v>19.732969551749058</v>
      </c>
      <c r="L15" s="32"/>
    </row>
    <row r="16" spans="1:23" ht="22.5" customHeight="1" x14ac:dyDescent="0.15">
      <c r="A16" s="52" t="s">
        <v>17</v>
      </c>
      <c r="B16" s="53">
        <v>85</v>
      </c>
      <c r="C16" s="54">
        <f t="shared" si="0"/>
        <v>9.1496232508073199</v>
      </c>
      <c r="D16" s="55"/>
      <c r="E16" s="29">
        <v>6479047</v>
      </c>
      <c r="F16" s="54">
        <f t="shared" si="1"/>
        <v>17.474698147614522</v>
      </c>
      <c r="G16" s="55"/>
      <c r="H16" s="33">
        <v>12943594</v>
      </c>
      <c r="I16" s="33">
        <v>103735334</v>
      </c>
      <c r="J16" s="31">
        <f t="shared" si="3"/>
        <v>116678928</v>
      </c>
      <c r="K16" s="54">
        <f t="shared" si="2"/>
        <v>20.540945415698147</v>
      </c>
      <c r="L16" s="32"/>
    </row>
    <row r="17" spans="1:16" ht="22.5" customHeight="1" x14ac:dyDescent="0.15">
      <c r="A17" s="52" t="s">
        <v>18</v>
      </c>
      <c r="B17" s="53">
        <v>39</v>
      </c>
      <c r="C17" s="54">
        <f t="shared" si="0"/>
        <v>4.1980624327233578</v>
      </c>
      <c r="D17" s="55"/>
      <c r="E17" s="29">
        <v>3259668</v>
      </c>
      <c r="F17" s="54">
        <f t="shared" si="1"/>
        <v>8.7916809928124184</v>
      </c>
      <c r="G17" s="55"/>
      <c r="H17" s="33">
        <v>6519336</v>
      </c>
      <c r="I17" s="33">
        <v>61348961</v>
      </c>
      <c r="J17" s="31">
        <f t="shared" si="3"/>
        <v>67868297</v>
      </c>
      <c r="K17" s="54">
        <f t="shared" si="2"/>
        <v>11.947992735529677</v>
      </c>
      <c r="L17" s="32"/>
    </row>
    <row r="18" spans="1:16" ht="22.5" customHeight="1" x14ac:dyDescent="0.15">
      <c r="A18" s="52" t="s">
        <v>19</v>
      </c>
      <c r="B18" s="53">
        <v>17</v>
      </c>
      <c r="C18" s="54">
        <f t="shared" si="0"/>
        <v>1.8299246501614641</v>
      </c>
      <c r="D18" s="55"/>
      <c r="E18" s="29">
        <v>603028</v>
      </c>
      <c r="F18" s="54">
        <f t="shared" si="1"/>
        <v>1.6264324482535299</v>
      </c>
      <c r="G18" s="55"/>
      <c r="H18" s="33">
        <v>1206056</v>
      </c>
      <c r="I18" s="33">
        <v>13279715</v>
      </c>
      <c r="J18" s="31">
        <f t="shared" si="3"/>
        <v>14485771</v>
      </c>
      <c r="K18" s="54">
        <f t="shared" si="2"/>
        <v>2.5501728248249176</v>
      </c>
      <c r="L18" s="32"/>
    </row>
    <row r="19" spans="1:16" ht="22.5" customHeight="1" x14ac:dyDescent="0.15">
      <c r="A19" s="52" t="s">
        <v>32</v>
      </c>
      <c r="B19" s="53">
        <v>22</v>
      </c>
      <c r="C19" s="54">
        <f t="shared" si="0"/>
        <v>2.3681377825618943</v>
      </c>
      <c r="D19" s="55"/>
      <c r="E19" s="29">
        <v>1258910</v>
      </c>
      <c r="F19" s="54">
        <f t="shared" si="1"/>
        <v>3.3954179133155531</v>
      </c>
      <c r="G19" s="55"/>
      <c r="H19" s="33">
        <v>2519408</v>
      </c>
      <c r="I19" s="33">
        <v>30694910</v>
      </c>
      <c r="J19" s="31">
        <f t="shared" si="3"/>
        <v>33214318</v>
      </c>
      <c r="K19" s="54">
        <f t="shared" si="2"/>
        <v>5.8472725517125124</v>
      </c>
      <c r="L19" s="32"/>
    </row>
    <row r="20" spans="1:16" s="17" customFormat="1" ht="22.5" customHeight="1" x14ac:dyDescent="0.15">
      <c r="A20" s="25" t="s">
        <v>49</v>
      </c>
      <c r="B20" s="56">
        <v>11</v>
      </c>
      <c r="C20" s="57">
        <f t="shared" si="0"/>
        <v>1.1840688912809472</v>
      </c>
      <c r="D20" s="58"/>
      <c r="E20" s="59">
        <v>174308</v>
      </c>
      <c r="F20" s="57">
        <f t="shared" si="1"/>
        <v>0.47012773401927654</v>
      </c>
      <c r="G20" s="58"/>
      <c r="H20" s="60">
        <v>348616</v>
      </c>
      <c r="I20" s="60">
        <v>6419797</v>
      </c>
      <c r="J20" s="61">
        <f t="shared" si="3"/>
        <v>6768413</v>
      </c>
      <c r="K20" s="57">
        <f t="shared" si="2"/>
        <v>1.1915570734751844</v>
      </c>
      <c r="L20" s="62"/>
    </row>
    <row r="21" spans="1:16" s="17" customFormat="1" ht="22.5" customHeight="1" x14ac:dyDescent="0.15">
      <c r="A21" s="25" t="s">
        <v>53</v>
      </c>
      <c r="B21" s="56">
        <v>15</v>
      </c>
      <c r="C21" s="57">
        <f t="shared" si="0"/>
        <v>1.6146393972012916</v>
      </c>
      <c r="D21" s="58"/>
      <c r="E21" s="59">
        <v>408393</v>
      </c>
      <c r="F21" s="57">
        <f t="shared" si="1"/>
        <v>1.1014805727754</v>
      </c>
      <c r="G21" s="58"/>
      <c r="H21" s="60">
        <v>816786</v>
      </c>
      <c r="I21" s="60">
        <v>19292421</v>
      </c>
      <c r="J21" s="61">
        <f t="shared" si="3"/>
        <v>20109207</v>
      </c>
      <c r="K21" s="57">
        <f t="shared" si="2"/>
        <v>3.5401604250252889</v>
      </c>
      <c r="L21" s="62"/>
    </row>
    <row r="22" spans="1:16" ht="22.5" customHeight="1" x14ac:dyDescent="0.15">
      <c r="A22" s="52" t="s">
        <v>30</v>
      </c>
      <c r="B22" s="53">
        <v>12</v>
      </c>
      <c r="C22" s="54">
        <f t="shared" si="0"/>
        <v>1.2917115177610334</v>
      </c>
      <c r="D22" s="32"/>
      <c r="E22" s="63" t="s">
        <v>26</v>
      </c>
      <c r="F22" s="74" t="s">
        <v>26</v>
      </c>
      <c r="G22" s="55"/>
      <c r="H22" s="63" t="s">
        <v>26</v>
      </c>
      <c r="I22" s="33">
        <v>1795884</v>
      </c>
      <c r="J22" s="31">
        <f>I22</f>
        <v>1795884</v>
      </c>
      <c r="K22" s="54">
        <f t="shared" si="2"/>
        <v>0.31615953153876808</v>
      </c>
      <c r="L22" s="32"/>
      <c r="M22" s="17"/>
      <c r="N22" s="17"/>
      <c r="O22" s="17"/>
      <c r="P22" s="17"/>
    </row>
    <row r="23" spans="1:16" ht="22.5" customHeight="1" x14ac:dyDescent="0.15">
      <c r="A23" s="25" t="s">
        <v>45</v>
      </c>
      <c r="B23" s="64"/>
      <c r="C23" s="54"/>
      <c r="D23" s="32"/>
      <c r="E23" s="64"/>
      <c r="F23" s="64"/>
      <c r="G23" s="32"/>
      <c r="H23" s="64"/>
      <c r="I23" s="64"/>
      <c r="J23" s="33">
        <v>12422754</v>
      </c>
      <c r="K23" s="54">
        <f t="shared" si="2"/>
        <v>2.1869853983115601</v>
      </c>
      <c r="L23" s="65"/>
      <c r="M23" s="17"/>
      <c r="N23" s="17"/>
      <c r="O23" s="17"/>
      <c r="P23" s="17"/>
    </row>
    <row r="24" spans="1:16" ht="22.5" customHeight="1" x14ac:dyDescent="0.15">
      <c r="A24" s="66" t="s">
        <v>0</v>
      </c>
      <c r="B24" s="67">
        <f>SUM(B11:B23)</f>
        <v>929</v>
      </c>
      <c r="C24" s="68">
        <f>SUM(C11:C23)</f>
        <v>99.999999999999986</v>
      </c>
      <c r="D24" s="69" t="s">
        <v>1</v>
      </c>
      <c r="E24" s="38">
        <f>SUM(E11:E22)</f>
        <v>37076732</v>
      </c>
      <c r="F24" s="68">
        <f>SUM(F11:F21)</f>
        <v>99.999999999999986</v>
      </c>
      <c r="G24" s="69" t="s">
        <v>1</v>
      </c>
      <c r="H24" s="39">
        <f>SUM(H11:H22)</f>
        <v>74064140</v>
      </c>
      <c r="I24" s="40">
        <f>SUM(I11:I22)</f>
        <v>481544059</v>
      </c>
      <c r="J24" s="40">
        <f>SUM(J11:J23)</f>
        <v>568030953</v>
      </c>
      <c r="K24" s="70">
        <f>SUM(K11:K23)</f>
        <v>100</v>
      </c>
      <c r="L24" s="71" t="s">
        <v>1</v>
      </c>
    </row>
    <row r="25" spans="1:16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6" x14ac:dyDescent="0.15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6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6" x14ac:dyDescent="0.15">
      <c r="A28" s="16"/>
      <c r="B28" s="16"/>
      <c r="C28" s="16"/>
      <c r="D28" s="16"/>
      <c r="E28" s="16"/>
      <c r="F28" s="16"/>
      <c r="G28" s="16"/>
      <c r="H28" s="4"/>
      <c r="I28" s="4"/>
      <c r="J28" s="4"/>
      <c r="K28" s="16"/>
      <c r="L28" s="16"/>
    </row>
    <row r="29" spans="1:16" x14ac:dyDescent="0.15">
      <c r="A29" s="16"/>
      <c r="B29" s="16"/>
      <c r="C29" s="16"/>
      <c r="D29" s="16"/>
      <c r="E29" s="16"/>
      <c r="F29" s="16"/>
      <c r="G29" s="16"/>
      <c r="H29" s="4"/>
      <c r="I29" s="4"/>
      <c r="J29" s="4"/>
      <c r="K29" s="16"/>
      <c r="L29" s="16"/>
    </row>
    <row r="30" spans="1:16" x14ac:dyDescent="0.15">
      <c r="A30" s="16"/>
      <c r="B30" s="16"/>
      <c r="C30" s="16"/>
      <c r="D30" s="16"/>
      <c r="E30" s="16"/>
      <c r="F30" s="16"/>
      <c r="G30" s="16"/>
      <c r="H30" s="4"/>
      <c r="I30" s="4"/>
      <c r="J30" s="4"/>
      <c r="K30" s="16"/>
      <c r="L30" s="16"/>
    </row>
    <row r="31" spans="1:16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6" x14ac:dyDescent="0.15">
      <c r="A32" s="16"/>
      <c r="B32" s="16"/>
      <c r="C32" s="16"/>
      <c r="D32" s="16"/>
      <c r="E32" s="16"/>
      <c r="F32" s="16"/>
      <c r="G32" s="16"/>
      <c r="H32" s="4"/>
      <c r="I32" s="4"/>
      <c r="J32" s="4"/>
      <c r="K32" s="16"/>
      <c r="L32" s="16"/>
    </row>
    <row r="33" spans="2:12" ht="15" x14ac:dyDescent="0.2">
      <c r="B33" s="13"/>
      <c r="C33" s="14"/>
      <c r="D33" s="14"/>
      <c r="E33" s="14"/>
      <c r="F33" s="14"/>
      <c r="G33" s="14"/>
      <c r="H33" s="14"/>
      <c r="I33" s="14"/>
      <c r="J33" s="14"/>
      <c r="K33" s="5"/>
      <c r="L33" s="5"/>
    </row>
    <row r="34" spans="2:12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15">
      <c r="B46" s="5"/>
    </row>
    <row r="47" spans="2:12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15">
      <c r="B52" s="5"/>
    </row>
    <row r="53" spans="2:12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15">
      <c r="B57" s="5"/>
    </row>
    <row r="58" spans="2:12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15">
      <c r="B63" s="5"/>
    </row>
    <row r="64" spans="2:12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</sheetData>
  <mergeCells count="8">
    <mergeCell ref="H8:L8"/>
    <mergeCell ref="A1:L1"/>
    <mergeCell ref="A2:L2"/>
    <mergeCell ref="A4:L4"/>
    <mergeCell ref="A5:L5"/>
    <mergeCell ref="A6:L6"/>
    <mergeCell ref="B8:B9"/>
    <mergeCell ref="E8:E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Richard Suweidan</cp:lastModifiedBy>
  <cp:lastPrinted>2018-05-15T14:35:19Z</cp:lastPrinted>
  <dcterms:created xsi:type="dcterms:W3CDTF">2014-10-31T17:21:55Z</dcterms:created>
  <dcterms:modified xsi:type="dcterms:W3CDTF">2018-05-15T14:41:28Z</dcterms:modified>
</cp:coreProperties>
</file>