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b-hpd.msctwisln01.nycnet\home_qz$\yaskild\"/>
    </mc:Choice>
  </mc:AlternateContent>
  <xr:revisionPtr revIDLastSave="0" documentId="8_{04645965-35CB-43DC-BB02-D9C0422AA8FE}" xr6:coauthVersionLast="45" xr6:coauthVersionMax="45" xr10:uidLastSave="{00000000-0000-0000-0000-000000000000}"/>
  <bookViews>
    <workbookView xWindow="-120" yWindow="-120" windowWidth="19440" windowHeight="10440" xr2:uid="{3CBCF2BB-5826-4C34-B2C9-97DBF9350715}"/>
  </bookViews>
  <sheets>
    <sheet name="Rent Rol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B">#REF!</definedName>
    <definedName name="_A">#REF!</definedName>
    <definedName name="_Fill" hidden="1">#REF!</definedName>
    <definedName name="a">#REF!</definedName>
    <definedName name="AcqBasis">#REF!</definedName>
    <definedName name="Acquisition">#REF!</definedName>
    <definedName name="AdjMethodDescribed">#REF!</definedName>
    <definedName name="AdjustedRentRoll">#REF!</definedName>
    <definedName name="AdjustmentMethod">#REF!</definedName>
    <definedName name="AHC">#REF!</definedName>
    <definedName name="AMI">#REF!</definedName>
    <definedName name="AMICalculator">#REF!</definedName>
    <definedName name="AMITest_AMILevel">#REF!</definedName>
    <definedName name="AMITest_IncomesAbove">#REF!</definedName>
    <definedName name="AMITest_RentFromEligibleUnits">#REF!</definedName>
    <definedName name="AMITest_RentsBelow">#REF!</definedName>
    <definedName name="ApplicableFraction">#REF!</definedName>
    <definedName name="AptType">[2]Sheet2!$F$4:$F$9</definedName>
    <definedName name="Archfee">#REF!</definedName>
    <definedName name="Average_Size_of_Units">'[3]Cred Memo'!$H$181:$N$182</definedName>
    <definedName name="Balloon_on_HDC_Second_Mortgage">'[3]Cred Memo'!$B$146:$F$152</definedName>
    <definedName name="BenAnal">#REF!</definedName>
    <definedName name="BLDGRESERVE">'[4]M and O'!$C$28</definedName>
    <definedName name="Boro">[5]Data!$G$10</definedName>
    <definedName name="borough">#REF!</definedName>
    <definedName name="BP">#REF!</definedName>
    <definedName name="BRooms0">[6]Data!$M$94</definedName>
    <definedName name="BRooms1">[6]Data!$M$95</definedName>
    <definedName name="BRooms2">[6]Data!$M$96</definedName>
    <definedName name="BRooms3">[6]Data!$M$97</definedName>
    <definedName name="BRooms4">[6]Data!$M$98</definedName>
    <definedName name="BudLines">#REF!</definedName>
    <definedName name="Buildings">#REF!</definedName>
    <definedName name="CAM">#REF!</definedName>
    <definedName name="City">#REF!</definedName>
    <definedName name="CONCOST">'[7]Devel. Bud'!#REF!</definedName>
    <definedName name="conint">'[8]Devel. Bud'!#REF!</definedName>
    <definedName name="ConstClosing">#REF!</definedName>
    <definedName name="ConstIncome">#REF!</definedName>
    <definedName name="CONSTINTEREST">#REF!</definedName>
    <definedName name="ConstLoan">#REF!</definedName>
    <definedName name="ConstPeriod">#REF!</definedName>
    <definedName name="Construction_Loan">#REF!</definedName>
    <definedName name="Construction_Period__Sources_of_Funding">#REF!</definedName>
    <definedName name="Construction_Period__Sources_of_Funds">'[3]Cred Memo'!$B$108:$E$122</definedName>
    <definedName name="ConstTerm">#REF!</definedName>
    <definedName name="Contractorcost">#REF!</definedName>
    <definedName name="Contractorhardcost">#REF!</definedName>
    <definedName name="Coop">[2]Sheet2!$H$4:$H$5</definedName>
    <definedName name="CP_Horizontal">#REF!</definedName>
    <definedName name="CPBLDGRESERVE">'[9]M and O'!$C$28</definedName>
    <definedName name="CPCONCOST">#REF!</definedName>
    <definedName name="CPCONSTINTEREST">'[9]Devel. Bud'!#REF!</definedName>
    <definedName name="CPDEVFEE">#REF!</definedName>
    <definedName name="CPEQUITY">#REF!</definedName>
    <definedName name="CPERI">[9]Mort!#REF!</definedName>
    <definedName name="CurrentBldgReserve">#REF!</definedName>
    <definedName name="CurrentCommercial">#REF!</definedName>
    <definedName name="CurrentCommSpace">#REF!</definedName>
    <definedName name="CurrentGRI">#REF!</definedName>
    <definedName name="CurrentLaundry">#REF!</definedName>
    <definedName name="CurrentMandO">#REF!</definedName>
    <definedName name="CurrentParking">#REF!</definedName>
    <definedName name="CurrentRentRoll">#REF!</definedName>
    <definedName name="CurrentTaxes">#REF!</definedName>
    <definedName name="CurrentTotalExpenses">#REF!</definedName>
    <definedName name="DefaultEfficiency">#REF!</definedName>
    <definedName name="DeferredFee">#REF!</definedName>
    <definedName name="Developer_Fee">#REF!</definedName>
    <definedName name="Development_Costs">'[3]Cred Memo'!$B$82:$F$103</definedName>
    <definedName name="Development_Team">'[3]Cred Memo'!$B$57:$G$61</definedName>
    <definedName name="DevFee">#REF!</definedName>
    <definedName name="df">[6]Data!$M$98</definedName>
    <definedName name="DHCR">#REF!</definedName>
    <definedName name="DSCR">#REF!</definedName>
    <definedName name="DUs">'[10]I&amp;E'!$F$28</definedName>
    <definedName name="Elevators">#REF!</definedName>
    <definedName name="EligibleBasis">#REF!</definedName>
    <definedName name="EQUITY">#REF!</definedName>
    <definedName name="ERI">#REF!</definedName>
    <definedName name="error">'[11]Units &amp; Income'!$B$38</definedName>
    <definedName name="FHLB">#REF!</definedName>
    <definedName name="Financing_Information">'[3]Cred Memo'!$B$66:$G$75</definedName>
    <definedName name="gap">#REF!</definedName>
    <definedName name="GenFunds">#REF!</definedName>
    <definedName name="GRR">'[4]Units &amp; Income'!#REF!</definedName>
    <definedName name="GSF">#REF!</definedName>
    <definedName name="GSF_Residential">#REF!</definedName>
    <definedName name="HabitatHC">#REF!</definedName>
    <definedName name="HabitatSC">#REF!</definedName>
    <definedName name="Hard_Cost_Contingency">#REF!</definedName>
    <definedName name="Hard_Costs">#REF!</definedName>
    <definedName name="HDCDSC">[12]Income!$D$24</definedName>
    <definedName name="HDCEXPENSES">'[4]M and O'!$C$29</definedName>
    <definedName name="HDCFIRST">[13]Mort!$H$27</definedName>
    <definedName name="HDCSECOND">[13]Mort!$I$27</definedName>
    <definedName name="HLow0br">'[14]I&amp;E'!$D$19</definedName>
    <definedName name="HOME">#REF!</definedName>
    <definedName name="HOME_funds">[6]Data!$G$25</definedName>
    <definedName name="HPDFirst">#REF!</definedName>
    <definedName name="HPDProgram">#REF!</definedName>
    <definedName name="HPDSecond">#REF!</definedName>
    <definedName name="HPDThird">#REF!</definedName>
    <definedName name="HPDTotal">#REF!</definedName>
    <definedName name="I_A">#REF!</definedName>
    <definedName name="ICF">#REF!</definedName>
    <definedName name="IncExpRatio">#REF!</definedName>
    <definedName name="IncreaseMethod">#REF!</definedName>
    <definedName name="intcap">#REF!</definedName>
    <definedName name="Interest_Only">'[15]Debt Breakdown '!#REF!</definedName>
    <definedName name="K7K1000">'Rent Roll'!$R$7:$R$13</definedName>
    <definedName name="K7K500">'Rent Roll'!$R$7</definedName>
    <definedName name="LAUNDRY">'[4]Units &amp; Income'!#REF!</definedName>
    <definedName name="Liens_and_Taxes">#REF!</definedName>
    <definedName name="lihtc">#REF!</definedName>
    <definedName name="locamt">'[16]Dev Budget Calcs'!$F$47</definedName>
    <definedName name="Location_Information">'[3]Cred Memo'!$B$49:$G$53</definedName>
    <definedName name="Menu">#REF!</definedName>
    <definedName name="mrt">#REF!</definedName>
    <definedName name="negarb">#REF!</definedName>
    <definedName name="NegativeArb">#REF!</definedName>
    <definedName name="NETEQUITY">[17]Analysis!$C$59</definedName>
    <definedName name="No">#REF!</definedName>
    <definedName name="NOI">#REF!</definedName>
    <definedName name="Non_Residential_Revenues">#REF!</definedName>
    <definedName name="NSF">'[18]Project Overview'!$K$64</definedName>
    <definedName name="Occupancy">[2]Sheet2!$D$4:$D$5</definedName>
    <definedName name="Operating_Budget">'[3]Cred Memo'!$B$225:$G$243</definedName>
    <definedName name="OtherLoan">#REF!</definedName>
    <definedName name="P2P">#REF!</definedName>
    <definedName name="Partial">#REF!</definedName>
    <definedName name="PaysBoth">#REF!</definedName>
    <definedName name="PaysElectric">#REF!</definedName>
    <definedName name="PaysNoUtils">#REF!</definedName>
    <definedName name="Per_GSF">#REF!</definedName>
    <definedName name="Per_Month">#REF!</definedName>
    <definedName name="Per_Room">#REF!</definedName>
    <definedName name="Per_Unit">#REF!</definedName>
    <definedName name="Per_Unit_Data">#REF!</definedName>
    <definedName name="Per_Year">#REF!</definedName>
    <definedName name="Permanent__Sources_of_Funding">#REF!</definedName>
    <definedName name="Permanent_Sources_of_Funds">'[3]Cred Memo'!$B$130:$G$144</definedName>
    <definedName name="PermClosing">#REF!</definedName>
    <definedName name="PermLoan">#REF!</definedName>
    <definedName name="PermPLP">#REF!</definedName>
    <definedName name="PLP">#REF!</definedName>
    <definedName name="PortionForRent">'[19]7. Backup (AMI Calc.)'!$B$9</definedName>
    <definedName name="_xlnm.Print_Area" localSheetId="0">'Rent Roll'!$A$1:$U$797</definedName>
    <definedName name="Project_Summary">'[3]Cred Memo'!$B$2:$G$10</definedName>
    <definedName name="ProjectType">[20]Sheet1!$A$1:$A$2</definedName>
    <definedName name="Projname">#REF!</definedName>
    <definedName name="PropType">'[21]Project Overview'!$E$20</definedName>
    <definedName name="QuotedPermLoan">#REF!</definedName>
    <definedName name="RAISE">#REF!</definedName>
    <definedName name="Refinancing">#REF!</definedName>
    <definedName name="Rehab_Type">[6]Data!$G$18</definedName>
    <definedName name="Rent_Increase">[5]Data!$G$22</definedName>
    <definedName name="Rent_Restructuring_for_Occupied_Units">#REF!</definedName>
    <definedName name="RENT1">#REF!</definedName>
    <definedName name="RentAdjustment">#REF!</definedName>
    <definedName name="RentAdjustmentTiming">#REF!</definedName>
    <definedName name="Rental">[2]Sheet2!$I$4:$I$5</definedName>
    <definedName name="ReplacementReserve">#REF!</definedName>
    <definedName name="Res_DUs">[22]Data!$M$75</definedName>
    <definedName name="Residential_Data">'[3]Cred Memo'!$H$188:$L$206</definedName>
    <definedName name="Rooms">#REF!</definedName>
    <definedName name="SalesRange">INDEX(#REF!,MATCH(#REF!,#REF!,0),0):INDEX(#REF!,MATCH(#REF!,#REF!,0),1)+#REF!</definedName>
    <definedName name="Scheduled_Monthly_Payment">#REF!</definedName>
    <definedName name="sec8term">#REF!</definedName>
    <definedName name="SF">#REF!</definedName>
    <definedName name="sfCost">#REF!</definedName>
    <definedName name="SHOP">#REF!</definedName>
    <definedName name="Soft_Costs">#REF!</definedName>
    <definedName name="Sources_of_Financing">#REF!</definedName>
    <definedName name="Sources_of_Permanent_Financing">#REF!</definedName>
    <definedName name="spread">#REF!</definedName>
    <definedName name="sq">#REF!</definedName>
    <definedName name="SQCost">#REF!</definedName>
    <definedName name="Square_Footage">'[3]Cred Memo'!$B$15:$D$26</definedName>
    <definedName name="StandardDSCR">#REF!</definedName>
    <definedName name="SuperDUs">[10]Data!$M$81</definedName>
    <definedName name="Supers">#REF!</definedName>
    <definedName name="TaxCreditProject">#REF!</definedName>
    <definedName name="TCAW">#REF!</definedName>
    <definedName name="TCEquity">#REF!</definedName>
    <definedName name="TCEquityPerDeveloper">#REF!</definedName>
    <definedName name="TDC">#REF!</definedName>
    <definedName name="TotAcqCost">#REF!</definedName>
    <definedName name="Total">#REF!</definedName>
    <definedName name="Total_Costs">#REF!</definedName>
    <definedName name="Total_Units">'[23]Rent and Unit Mix'!$C$77</definedName>
    <definedName name="TOTALDU">'[18]Project Overview'!$B$19</definedName>
    <definedName name="TotalEffectiveIncome">#REF!</definedName>
    <definedName name="totalexpenses">#REF!</definedName>
    <definedName name="TotalGrossIncome">#REF!</definedName>
    <definedName name="TotalLoan">#REF!</definedName>
    <definedName name="totalunits">'[16]Project Summary'!$B$23</definedName>
    <definedName name="TotHardCost">#REF!</definedName>
    <definedName name="TotSoftCost">#REF!</definedName>
    <definedName name="TPT">[5]Data!$G$13</definedName>
    <definedName name="TwelveMonths">#REF!</definedName>
    <definedName name="Unencumbered_Value">#REF!</definedName>
    <definedName name="Unit_Breakdown_by_Rent_Level">'[3]Cred Memo'!$B$30:$D$46</definedName>
    <definedName name="Unit_Distribution_by_Monthly_Rent">'[3]Cred Memo'!$H$169:$O$176</definedName>
    <definedName name="Unit_Distribution_by_Rent_Level">'[3]Cred Memo'!$H$156:$N$163</definedName>
    <definedName name="Units">#REF!</definedName>
    <definedName name="Vacancies">#REF!</definedName>
    <definedName name="VLow0br">'[14]I&amp;E'!$C$19</definedName>
    <definedName name="Year1">#REF!</definedName>
    <definedName name="Yes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797" i="1" l="1"/>
  <c r="X797" i="1"/>
  <c r="W797" i="1"/>
  <c r="U797" i="1"/>
  <c r="R797" i="1"/>
  <c r="Q797" i="1"/>
  <c r="P797" i="1"/>
  <c r="O797" i="1"/>
  <c r="N797" i="1"/>
  <c r="F797" i="1"/>
  <c r="Y796" i="1"/>
  <c r="X796" i="1"/>
  <c r="W796" i="1"/>
  <c r="U796" i="1"/>
  <c r="R796" i="1"/>
  <c r="Q796" i="1"/>
  <c r="P796" i="1"/>
  <c r="O796" i="1"/>
  <c r="N796" i="1"/>
  <c r="F796" i="1"/>
  <c r="Y795" i="1"/>
  <c r="X795" i="1"/>
  <c r="W795" i="1"/>
  <c r="U795" i="1"/>
  <c r="R795" i="1"/>
  <c r="Q795" i="1"/>
  <c r="P795" i="1"/>
  <c r="O795" i="1"/>
  <c r="N795" i="1"/>
  <c r="F795" i="1"/>
  <c r="Y794" i="1"/>
  <c r="X794" i="1"/>
  <c r="W794" i="1"/>
  <c r="U794" i="1"/>
  <c r="R794" i="1"/>
  <c r="Q794" i="1"/>
  <c r="P794" i="1"/>
  <c r="O794" i="1"/>
  <c r="N794" i="1"/>
  <c r="F794" i="1"/>
  <c r="Y793" i="1"/>
  <c r="X793" i="1"/>
  <c r="W793" i="1"/>
  <c r="U793" i="1"/>
  <c r="R793" i="1"/>
  <c r="Q793" i="1"/>
  <c r="P793" i="1"/>
  <c r="O793" i="1"/>
  <c r="N793" i="1"/>
  <c r="F793" i="1"/>
  <c r="Y792" i="1"/>
  <c r="X792" i="1"/>
  <c r="W792" i="1"/>
  <c r="U792" i="1"/>
  <c r="R792" i="1"/>
  <c r="Q792" i="1"/>
  <c r="P792" i="1"/>
  <c r="O792" i="1"/>
  <c r="N792" i="1"/>
  <c r="F792" i="1"/>
  <c r="Y791" i="1"/>
  <c r="X791" i="1"/>
  <c r="W791" i="1"/>
  <c r="U791" i="1"/>
  <c r="R791" i="1"/>
  <c r="Q791" i="1"/>
  <c r="P791" i="1"/>
  <c r="O791" i="1"/>
  <c r="N791" i="1"/>
  <c r="F791" i="1"/>
  <c r="Y790" i="1"/>
  <c r="X790" i="1"/>
  <c r="W790" i="1"/>
  <c r="U790" i="1"/>
  <c r="R790" i="1"/>
  <c r="Q790" i="1"/>
  <c r="P790" i="1"/>
  <c r="O790" i="1"/>
  <c r="N790" i="1"/>
  <c r="F790" i="1"/>
  <c r="Y789" i="1"/>
  <c r="X789" i="1"/>
  <c r="W789" i="1"/>
  <c r="U789" i="1"/>
  <c r="R789" i="1"/>
  <c r="Q789" i="1"/>
  <c r="P789" i="1"/>
  <c r="O789" i="1"/>
  <c r="N789" i="1"/>
  <c r="F789" i="1"/>
  <c r="Y788" i="1"/>
  <c r="X788" i="1"/>
  <c r="W788" i="1"/>
  <c r="U788" i="1"/>
  <c r="R788" i="1"/>
  <c r="Q788" i="1"/>
  <c r="P788" i="1"/>
  <c r="O788" i="1"/>
  <c r="N788" i="1"/>
  <c r="F788" i="1"/>
  <c r="Y787" i="1"/>
  <c r="X787" i="1"/>
  <c r="W787" i="1"/>
  <c r="U787" i="1"/>
  <c r="R787" i="1"/>
  <c r="Q787" i="1"/>
  <c r="P787" i="1"/>
  <c r="O787" i="1"/>
  <c r="N787" i="1"/>
  <c r="F787" i="1"/>
  <c r="Y786" i="1"/>
  <c r="X786" i="1"/>
  <c r="W786" i="1"/>
  <c r="U786" i="1"/>
  <c r="R786" i="1"/>
  <c r="Q786" i="1"/>
  <c r="P786" i="1"/>
  <c r="O786" i="1"/>
  <c r="N786" i="1"/>
  <c r="F786" i="1"/>
  <c r="Y785" i="1"/>
  <c r="X785" i="1"/>
  <c r="W785" i="1"/>
  <c r="U785" i="1"/>
  <c r="R785" i="1"/>
  <c r="Q785" i="1"/>
  <c r="P785" i="1"/>
  <c r="O785" i="1"/>
  <c r="N785" i="1"/>
  <c r="F785" i="1"/>
  <c r="Y784" i="1"/>
  <c r="X784" i="1"/>
  <c r="W784" i="1"/>
  <c r="U784" i="1"/>
  <c r="R784" i="1"/>
  <c r="Q784" i="1"/>
  <c r="P784" i="1"/>
  <c r="O784" i="1"/>
  <c r="N784" i="1"/>
  <c r="F784" i="1"/>
  <c r="Y783" i="1"/>
  <c r="X783" i="1"/>
  <c r="W783" i="1"/>
  <c r="U783" i="1"/>
  <c r="R783" i="1"/>
  <c r="Q783" i="1"/>
  <c r="P783" i="1"/>
  <c r="O783" i="1"/>
  <c r="N783" i="1"/>
  <c r="F783" i="1"/>
  <c r="Y782" i="1"/>
  <c r="X782" i="1"/>
  <c r="W782" i="1"/>
  <c r="U782" i="1"/>
  <c r="R782" i="1"/>
  <c r="Q782" i="1"/>
  <c r="P782" i="1"/>
  <c r="O782" i="1"/>
  <c r="N782" i="1"/>
  <c r="F782" i="1"/>
  <c r="Y781" i="1"/>
  <c r="X781" i="1"/>
  <c r="W781" i="1"/>
  <c r="U781" i="1"/>
  <c r="R781" i="1"/>
  <c r="Q781" i="1"/>
  <c r="P781" i="1"/>
  <c r="O781" i="1"/>
  <c r="N781" i="1"/>
  <c r="F781" i="1"/>
  <c r="Y780" i="1"/>
  <c r="X780" i="1"/>
  <c r="W780" i="1"/>
  <c r="U780" i="1"/>
  <c r="R780" i="1"/>
  <c r="Q780" i="1"/>
  <c r="P780" i="1"/>
  <c r="O780" i="1"/>
  <c r="N780" i="1"/>
  <c r="F780" i="1"/>
  <c r="Y779" i="1"/>
  <c r="X779" i="1"/>
  <c r="W779" i="1"/>
  <c r="U779" i="1"/>
  <c r="R779" i="1"/>
  <c r="Q779" i="1"/>
  <c r="P779" i="1"/>
  <c r="O779" i="1"/>
  <c r="N779" i="1"/>
  <c r="F779" i="1"/>
  <c r="Y778" i="1"/>
  <c r="X778" i="1"/>
  <c r="W778" i="1"/>
  <c r="U778" i="1"/>
  <c r="R778" i="1"/>
  <c r="Q778" i="1"/>
  <c r="P778" i="1"/>
  <c r="O778" i="1"/>
  <c r="N778" i="1"/>
  <c r="F778" i="1"/>
  <c r="Y777" i="1"/>
  <c r="X777" i="1"/>
  <c r="W777" i="1"/>
  <c r="U777" i="1"/>
  <c r="R777" i="1"/>
  <c r="Q777" i="1"/>
  <c r="P777" i="1"/>
  <c r="O777" i="1"/>
  <c r="N777" i="1"/>
  <c r="F777" i="1"/>
  <c r="Y776" i="1"/>
  <c r="X776" i="1"/>
  <c r="W776" i="1"/>
  <c r="U776" i="1"/>
  <c r="R776" i="1"/>
  <c r="Q776" i="1"/>
  <c r="P776" i="1"/>
  <c r="O776" i="1"/>
  <c r="N776" i="1"/>
  <c r="F776" i="1"/>
  <c r="Y775" i="1"/>
  <c r="X775" i="1"/>
  <c r="W775" i="1"/>
  <c r="U775" i="1"/>
  <c r="R775" i="1"/>
  <c r="Q775" i="1"/>
  <c r="P775" i="1"/>
  <c r="O775" i="1"/>
  <c r="N775" i="1"/>
  <c r="F775" i="1"/>
  <c r="Y774" i="1"/>
  <c r="X774" i="1"/>
  <c r="W774" i="1"/>
  <c r="U774" i="1"/>
  <c r="R774" i="1"/>
  <c r="Q774" i="1"/>
  <c r="P774" i="1"/>
  <c r="O774" i="1"/>
  <c r="N774" i="1"/>
  <c r="F774" i="1"/>
  <c r="Y773" i="1"/>
  <c r="X773" i="1"/>
  <c r="W773" i="1"/>
  <c r="U773" i="1"/>
  <c r="R773" i="1"/>
  <c r="Q773" i="1"/>
  <c r="P773" i="1"/>
  <c r="O773" i="1"/>
  <c r="N773" i="1"/>
  <c r="F773" i="1"/>
  <c r="Y772" i="1"/>
  <c r="X772" i="1"/>
  <c r="W772" i="1"/>
  <c r="U772" i="1"/>
  <c r="R772" i="1"/>
  <c r="Q772" i="1"/>
  <c r="P772" i="1"/>
  <c r="O772" i="1"/>
  <c r="N772" i="1"/>
  <c r="F772" i="1"/>
  <c r="Y771" i="1"/>
  <c r="X771" i="1"/>
  <c r="W771" i="1"/>
  <c r="U771" i="1"/>
  <c r="R771" i="1"/>
  <c r="Q771" i="1"/>
  <c r="P771" i="1"/>
  <c r="O771" i="1"/>
  <c r="N771" i="1"/>
  <c r="F771" i="1"/>
  <c r="Y770" i="1"/>
  <c r="X770" i="1"/>
  <c r="W770" i="1"/>
  <c r="U770" i="1"/>
  <c r="R770" i="1"/>
  <c r="Q770" i="1"/>
  <c r="P770" i="1"/>
  <c r="O770" i="1"/>
  <c r="N770" i="1"/>
  <c r="F770" i="1"/>
  <c r="Y769" i="1"/>
  <c r="X769" i="1"/>
  <c r="W769" i="1"/>
  <c r="U769" i="1"/>
  <c r="R769" i="1"/>
  <c r="Q769" i="1"/>
  <c r="P769" i="1"/>
  <c r="O769" i="1"/>
  <c r="N769" i="1"/>
  <c r="F769" i="1"/>
  <c r="Y768" i="1"/>
  <c r="X768" i="1"/>
  <c r="W768" i="1"/>
  <c r="U768" i="1"/>
  <c r="R768" i="1"/>
  <c r="Q768" i="1"/>
  <c r="P768" i="1"/>
  <c r="O768" i="1"/>
  <c r="N768" i="1"/>
  <c r="F768" i="1"/>
  <c r="Y767" i="1"/>
  <c r="X767" i="1"/>
  <c r="W767" i="1"/>
  <c r="U767" i="1"/>
  <c r="R767" i="1"/>
  <c r="Q767" i="1"/>
  <c r="P767" i="1"/>
  <c r="O767" i="1"/>
  <c r="N767" i="1"/>
  <c r="F767" i="1"/>
  <c r="Y766" i="1"/>
  <c r="X766" i="1"/>
  <c r="W766" i="1"/>
  <c r="U766" i="1"/>
  <c r="R766" i="1"/>
  <c r="Q766" i="1"/>
  <c r="P766" i="1"/>
  <c r="O766" i="1"/>
  <c r="N766" i="1"/>
  <c r="F766" i="1"/>
  <c r="Y765" i="1"/>
  <c r="X765" i="1"/>
  <c r="W765" i="1"/>
  <c r="U765" i="1"/>
  <c r="R765" i="1"/>
  <c r="Q765" i="1"/>
  <c r="P765" i="1"/>
  <c r="O765" i="1"/>
  <c r="N765" i="1"/>
  <c r="F765" i="1"/>
  <c r="Y764" i="1"/>
  <c r="X764" i="1"/>
  <c r="W764" i="1"/>
  <c r="U764" i="1"/>
  <c r="R764" i="1"/>
  <c r="Q764" i="1"/>
  <c r="P764" i="1"/>
  <c r="O764" i="1"/>
  <c r="N764" i="1"/>
  <c r="F764" i="1"/>
  <c r="Y763" i="1"/>
  <c r="X763" i="1"/>
  <c r="W763" i="1"/>
  <c r="U763" i="1"/>
  <c r="R763" i="1"/>
  <c r="Q763" i="1"/>
  <c r="P763" i="1"/>
  <c r="O763" i="1"/>
  <c r="N763" i="1"/>
  <c r="F763" i="1"/>
  <c r="Y762" i="1"/>
  <c r="X762" i="1"/>
  <c r="W762" i="1"/>
  <c r="U762" i="1"/>
  <c r="R762" i="1"/>
  <c r="Q762" i="1"/>
  <c r="P762" i="1"/>
  <c r="O762" i="1"/>
  <c r="N762" i="1"/>
  <c r="F762" i="1"/>
  <c r="Y761" i="1"/>
  <c r="X761" i="1"/>
  <c r="W761" i="1"/>
  <c r="U761" i="1"/>
  <c r="R761" i="1"/>
  <c r="Q761" i="1"/>
  <c r="P761" i="1"/>
  <c r="O761" i="1"/>
  <c r="N761" i="1"/>
  <c r="F761" i="1"/>
  <c r="Y760" i="1"/>
  <c r="X760" i="1"/>
  <c r="W760" i="1"/>
  <c r="U760" i="1"/>
  <c r="R760" i="1"/>
  <c r="Q760" i="1"/>
  <c r="P760" i="1"/>
  <c r="O760" i="1"/>
  <c r="N760" i="1"/>
  <c r="F760" i="1"/>
  <c r="Y759" i="1"/>
  <c r="X759" i="1"/>
  <c r="W759" i="1"/>
  <c r="U759" i="1"/>
  <c r="R759" i="1"/>
  <c r="Q759" i="1"/>
  <c r="P759" i="1"/>
  <c r="O759" i="1"/>
  <c r="N759" i="1"/>
  <c r="F759" i="1"/>
  <c r="Y758" i="1"/>
  <c r="X758" i="1"/>
  <c r="W758" i="1"/>
  <c r="U758" i="1"/>
  <c r="R758" i="1"/>
  <c r="Q758" i="1"/>
  <c r="P758" i="1"/>
  <c r="O758" i="1"/>
  <c r="N758" i="1"/>
  <c r="F758" i="1"/>
  <c r="Y757" i="1"/>
  <c r="X757" i="1"/>
  <c r="W757" i="1"/>
  <c r="U757" i="1"/>
  <c r="R757" i="1"/>
  <c r="Q757" i="1"/>
  <c r="P757" i="1"/>
  <c r="O757" i="1"/>
  <c r="N757" i="1"/>
  <c r="F757" i="1"/>
  <c r="Y756" i="1"/>
  <c r="X756" i="1"/>
  <c r="W756" i="1"/>
  <c r="U756" i="1"/>
  <c r="R756" i="1"/>
  <c r="Q756" i="1"/>
  <c r="P756" i="1"/>
  <c r="O756" i="1"/>
  <c r="N756" i="1"/>
  <c r="F756" i="1"/>
  <c r="Y755" i="1"/>
  <c r="X755" i="1"/>
  <c r="W755" i="1"/>
  <c r="U755" i="1"/>
  <c r="R755" i="1"/>
  <c r="Q755" i="1"/>
  <c r="P755" i="1"/>
  <c r="O755" i="1"/>
  <c r="N755" i="1"/>
  <c r="F755" i="1"/>
  <c r="Y754" i="1"/>
  <c r="X754" i="1"/>
  <c r="W754" i="1"/>
  <c r="U754" i="1"/>
  <c r="R754" i="1"/>
  <c r="Q754" i="1"/>
  <c r="P754" i="1"/>
  <c r="O754" i="1"/>
  <c r="N754" i="1"/>
  <c r="F754" i="1"/>
  <c r="Y753" i="1"/>
  <c r="X753" i="1"/>
  <c r="W753" i="1"/>
  <c r="U753" i="1"/>
  <c r="R753" i="1"/>
  <c r="Q753" i="1"/>
  <c r="P753" i="1"/>
  <c r="O753" i="1"/>
  <c r="N753" i="1"/>
  <c r="F753" i="1"/>
  <c r="Y752" i="1"/>
  <c r="X752" i="1"/>
  <c r="W752" i="1"/>
  <c r="U752" i="1"/>
  <c r="R752" i="1"/>
  <c r="Q752" i="1"/>
  <c r="P752" i="1"/>
  <c r="O752" i="1"/>
  <c r="N752" i="1"/>
  <c r="F752" i="1"/>
  <c r="Y751" i="1"/>
  <c r="X751" i="1"/>
  <c r="W751" i="1"/>
  <c r="U751" i="1"/>
  <c r="R751" i="1"/>
  <c r="Q751" i="1"/>
  <c r="P751" i="1"/>
  <c r="O751" i="1"/>
  <c r="N751" i="1"/>
  <c r="F751" i="1"/>
  <c r="Y750" i="1"/>
  <c r="X750" i="1"/>
  <c r="W750" i="1"/>
  <c r="U750" i="1"/>
  <c r="R750" i="1"/>
  <c r="Q750" i="1"/>
  <c r="P750" i="1"/>
  <c r="O750" i="1"/>
  <c r="N750" i="1"/>
  <c r="F750" i="1"/>
  <c r="Y749" i="1"/>
  <c r="X749" i="1"/>
  <c r="W749" i="1"/>
  <c r="U749" i="1"/>
  <c r="R749" i="1"/>
  <c r="Q749" i="1"/>
  <c r="P749" i="1"/>
  <c r="O749" i="1"/>
  <c r="N749" i="1"/>
  <c r="F749" i="1"/>
  <c r="Y748" i="1"/>
  <c r="X748" i="1"/>
  <c r="W748" i="1"/>
  <c r="U748" i="1"/>
  <c r="R748" i="1"/>
  <c r="Q748" i="1"/>
  <c r="P748" i="1"/>
  <c r="O748" i="1"/>
  <c r="N748" i="1"/>
  <c r="F748" i="1"/>
  <c r="Y747" i="1"/>
  <c r="X747" i="1"/>
  <c r="W747" i="1"/>
  <c r="U747" i="1"/>
  <c r="R747" i="1"/>
  <c r="Q747" i="1"/>
  <c r="P747" i="1"/>
  <c r="O747" i="1"/>
  <c r="N747" i="1"/>
  <c r="F747" i="1"/>
  <c r="Y746" i="1"/>
  <c r="X746" i="1"/>
  <c r="W746" i="1"/>
  <c r="U746" i="1"/>
  <c r="R746" i="1"/>
  <c r="Q746" i="1"/>
  <c r="P746" i="1"/>
  <c r="O746" i="1"/>
  <c r="N746" i="1"/>
  <c r="F746" i="1"/>
  <c r="Y745" i="1"/>
  <c r="X745" i="1"/>
  <c r="W745" i="1"/>
  <c r="U745" i="1"/>
  <c r="R745" i="1"/>
  <c r="Q745" i="1"/>
  <c r="P745" i="1"/>
  <c r="O745" i="1"/>
  <c r="N745" i="1"/>
  <c r="F745" i="1"/>
  <c r="Y744" i="1"/>
  <c r="X744" i="1"/>
  <c r="W744" i="1"/>
  <c r="U744" i="1"/>
  <c r="R744" i="1"/>
  <c r="Q744" i="1"/>
  <c r="P744" i="1"/>
  <c r="O744" i="1"/>
  <c r="N744" i="1"/>
  <c r="F744" i="1"/>
  <c r="Y743" i="1"/>
  <c r="X743" i="1"/>
  <c r="W743" i="1"/>
  <c r="U743" i="1"/>
  <c r="R743" i="1"/>
  <c r="Q743" i="1"/>
  <c r="P743" i="1"/>
  <c r="O743" i="1"/>
  <c r="N743" i="1"/>
  <c r="F743" i="1"/>
  <c r="Y742" i="1"/>
  <c r="X742" i="1"/>
  <c r="W742" i="1"/>
  <c r="U742" i="1"/>
  <c r="R742" i="1"/>
  <c r="Q742" i="1"/>
  <c r="P742" i="1"/>
  <c r="O742" i="1"/>
  <c r="N742" i="1"/>
  <c r="F742" i="1"/>
  <c r="Y741" i="1"/>
  <c r="X741" i="1"/>
  <c r="W741" i="1"/>
  <c r="U741" i="1"/>
  <c r="R741" i="1"/>
  <c r="Q741" i="1"/>
  <c r="P741" i="1"/>
  <c r="O741" i="1"/>
  <c r="N741" i="1"/>
  <c r="F741" i="1"/>
  <c r="Y740" i="1"/>
  <c r="X740" i="1"/>
  <c r="W740" i="1"/>
  <c r="U740" i="1"/>
  <c r="R740" i="1"/>
  <c r="Q740" i="1"/>
  <c r="P740" i="1"/>
  <c r="O740" i="1"/>
  <c r="N740" i="1"/>
  <c r="F740" i="1"/>
  <c r="Y739" i="1"/>
  <c r="X739" i="1"/>
  <c r="W739" i="1"/>
  <c r="U739" i="1"/>
  <c r="R739" i="1"/>
  <c r="Q739" i="1"/>
  <c r="P739" i="1"/>
  <c r="O739" i="1"/>
  <c r="N739" i="1"/>
  <c r="F739" i="1"/>
  <c r="Y738" i="1"/>
  <c r="X738" i="1"/>
  <c r="W738" i="1"/>
  <c r="U738" i="1"/>
  <c r="R738" i="1"/>
  <c r="Q738" i="1"/>
  <c r="P738" i="1"/>
  <c r="O738" i="1"/>
  <c r="N738" i="1"/>
  <c r="F738" i="1"/>
  <c r="Y737" i="1"/>
  <c r="X737" i="1"/>
  <c r="W737" i="1"/>
  <c r="U737" i="1"/>
  <c r="R737" i="1"/>
  <c r="Q737" i="1"/>
  <c r="P737" i="1"/>
  <c r="O737" i="1"/>
  <c r="N737" i="1"/>
  <c r="F737" i="1"/>
  <c r="Y736" i="1"/>
  <c r="X736" i="1"/>
  <c r="W736" i="1"/>
  <c r="U736" i="1"/>
  <c r="R736" i="1"/>
  <c r="Q736" i="1"/>
  <c r="P736" i="1"/>
  <c r="O736" i="1"/>
  <c r="N736" i="1"/>
  <c r="F736" i="1"/>
  <c r="Y735" i="1"/>
  <c r="X735" i="1"/>
  <c r="W735" i="1"/>
  <c r="U735" i="1"/>
  <c r="R735" i="1"/>
  <c r="Q735" i="1"/>
  <c r="P735" i="1"/>
  <c r="O735" i="1"/>
  <c r="N735" i="1"/>
  <c r="F735" i="1"/>
  <c r="Y734" i="1"/>
  <c r="X734" i="1"/>
  <c r="W734" i="1"/>
  <c r="U734" i="1"/>
  <c r="R734" i="1"/>
  <c r="Q734" i="1"/>
  <c r="P734" i="1"/>
  <c r="O734" i="1"/>
  <c r="N734" i="1"/>
  <c r="F734" i="1"/>
  <c r="Y733" i="1"/>
  <c r="X733" i="1"/>
  <c r="W733" i="1"/>
  <c r="U733" i="1"/>
  <c r="R733" i="1"/>
  <c r="Q733" i="1"/>
  <c r="P733" i="1"/>
  <c r="O733" i="1"/>
  <c r="N733" i="1"/>
  <c r="F733" i="1"/>
  <c r="Y732" i="1"/>
  <c r="X732" i="1"/>
  <c r="W732" i="1"/>
  <c r="U732" i="1"/>
  <c r="R732" i="1"/>
  <c r="Q732" i="1"/>
  <c r="P732" i="1"/>
  <c r="O732" i="1"/>
  <c r="N732" i="1"/>
  <c r="F732" i="1"/>
  <c r="Y731" i="1"/>
  <c r="X731" i="1"/>
  <c r="W731" i="1"/>
  <c r="U731" i="1"/>
  <c r="R731" i="1"/>
  <c r="Q731" i="1"/>
  <c r="P731" i="1"/>
  <c r="O731" i="1"/>
  <c r="N731" i="1"/>
  <c r="F731" i="1"/>
  <c r="Y730" i="1"/>
  <c r="X730" i="1"/>
  <c r="W730" i="1"/>
  <c r="U730" i="1"/>
  <c r="R730" i="1"/>
  <c r="Q730" i="1"/>
  <c r="P730" i="1"/>
  <c r="O730" i="1"/>
  <c r="N730" i="1"/>
  <c r="F730" i="1"/>
  <c r="Y729" i="1"/>
  <c r="X729" i="1"/>
  <c r="W729" i="1"/>
  <c r="U729" i="1"/>
  <c r="R729" i="1"/>
  <c r="Q729" i="1"/>
  <c r="P729" i="1"/>
  <c r="O729" i="1"/>
  <c r="N729" i="1"/>
  <c r="F729" i="1"/>
  <c r="Y728" i="1"/>
  <c r="X728" i="1"/>
  <c r="W728" i="1"/>
  <c r="U728" i="1"/>
  <c r="R728" i="1"/>
  <c r="Q728" i="1"/>
  <c r="P728" i="1"/>
  <c r="O728" i="1"/>
  <c r="N728" i="1"/>
  <c r="F728" i="1"/>
  <c r="Y727" i="1"/>
  <c r="X727" i="1"/>
  <c r="W727" i="1"/>
  <c r="U727" i="1"/>
  <c r="R727" i="1"/>
  <c r="Q727" i="1"/>
  <c r="P727" i="1"/>
  <c r="O727" i="1"/>
  <c r="N727" i="1"/>
  <c r="F727" i="1"/>
  <c r="Y726" i="1"/>
  <c r="X726" i="1"/>
  <c r="W726" i="1"/>
  <c r="U726" i="1"/>
  <c r="R726" i="1"/>
  <c r="Q726" i="1"/>
  <c r="P726" i="1"/>
  <c r="O726" i="1"/>
  <c r="N726" i="1"/>
  <c r="F726" i="1"/>
  <c r="Y725" i="1"/>
  <c r="X725" i="1"/>
  <c r="W725" i="1"/>
  <c r="U725" i="1"/>
  <c r="R725" i="1"/>
  <c r="Q725" i="1"/>
  <c r="P725" i="1"/>
  <c r="O725" i="1"/>
  <c r="N725" i="1"/>
  <c r="F725" i="1"/>
  <c r="Y724" i="1"/>
  <c r="X724" i="1"/>
  <c r="W724" i="1"/>
  <c r="U724" i="1"/>
  <c r="R724" i="1"/>
  <c r="Q724" i="1"/>
  <c r="P724" i="1"/>
  <c r="O724" i="1"/>
  <c r="N724" i="1"/>
  <c r="F724" i="1"/>
  <c r="Y723" i="1"/>
  <c r="X723" i="1"/>
  <c r="W723" i="1"/>
  <c r="U723" i="1"/>
  <c r="R723" i="1"/>
  <c r="Q723" i="1"/>
  <c r="P723" i="1"/>
  <c r="O723" i="1"/>
  <c r="N723" i="1"/>
  <c r="F723" i="1"/>
  <c r="Y722" i="1"/>
  <c r="X722" i="1"/>
  <c r="W722" i="1"/>
  <c r="U722" i="1"/>
  <c r="R722" i="1"/>
  <c r="Q722" i="1"/>
  <c r="P722" i="1"/>
  <c r="O722" i="1"/>
  <c r="N722" i="1"/>
  <c r="F722" i="1"/>
  <c r="Y721" i="1"/>
  <c r="X721" i="1"/>
  <c r="W721" i="1"/>
  <c r="U721" i="1"/>
  <c r="R721" i="1"/>
  <c r="Q721" i="1"/>
  <c r="P721" i="1"/>
  <c r="O721" i="1"/>
  <c r="N721" i="1"/>
  <c r="F721" i="1"/>
  <c r="Y720" i="1"/>
  <c r="X720" i="1"/>
  <c r="W720" i="1"/>
  <c r="U720" i="1"/>
  <c r="R720" i="1"/>
  <c r="Q720" i="1"/>
  <c r="P720" i="1"/>
  <c r="O720" i="1"/>
  <c r="N720" i="1"/>
  <c r="F720" i="1"/>
  <c r="Y719" i="1"/>
  <c r="X719" i="1"/>
  <c r="W719" i="1"/>
  <c r="U719" i="1"/>
  <c r="R719" i="1"/>
  <c r="Q719" i="1"/>
  <c r="P719" i="1"/>
  <c r="O719" i="1"/>
  <c r="N719" i="1"/>
  <c r="F719" i="1"/>
  <c r="Y718" i="1"/>
  <c r="X718" i="1"/>
  <c r="W718" i="1"/>
  <c r="U718" i="1"/>
  <c r="R718" i="1"/>
  <c r="Q718" i="1"/>
  <c r="P718" i="1"/>
  <c r="O718" i="1"/>
  <c r="N718" i="1"/>
  <c r="F718" i="1"/>
  <c r="Y717" i="1"/>
  <c r="X717" i="1"/>
  <c r="W717" i="1"/>
  <c r="U717" i="1"/>
  <c r="R717" i="1"/>
  <c r="Q717" i="1"/>
  <c r="P717" i="1"/>
  <c r="O717" i="1"/>
  <c r="N717" i="1"/>
  <c r="F717" i="1"/>
  <c r="Y716" i="1"/>
  <c r="X716" i="1"/>
  <c r="W716" i="1"/>
  <c r="U716" i="1"/>
  <c r="R716" i="1"/>
  <c r="Q716" i="1"/>
  <c r="P716" i="1"/>
  <c r="O716" i="1"/>
  <c r="N716" i="1"/>
  <c r="F716" i="1"/>
  <c r="Y715" i="1"/>
  <c r="X715" i="1"/>
  <c r="W715" i="1"/>
  <c r="U715" i="1"/>
  <c r="R715" i="1"/>
  <c r="Q715" i="1"/>
  <c r="P715" i="1"/>
  <c r="O715" i="1"/>
  <c r="N715" i="1"/>
  <c r="F715" i="1"/>
  <c r="Y714" i="1"/>
  <c r="X714" i="1"/>
  <c r="W714" i="1"/>
  <c r="U714" i="1"/>
  <c r="R714" i="1"/>
  <c r="Q714" i="1"/>
  <c r="P714" i="1"/>
  <c r="O714" i="1"/>
  <c r="N714" i="1"/>
  <c r="F714" i="1"/>
  <c r="Y713" i="1"/>
  <c r="X713" i="1"/>
  <c r="W713" i="1"/>
  <c r="U713" i="1"/>
  <c r="R713" i="1"/>
  <c r="Q713" i="1"/>
  <c r="P713" i="1"/>
  <c r="O713" i="1"/>
  <c r="N713" i="1"/>
  <c r="F713" i="1"/>
  <c r="Y712" i="1"/>
  <c r="X712" i="1"/>
  <c r="W712" i="1"/>
  <c r="U712" i="1"/>
  <c r="R712" i="1"/>
  <c r="Q712" i="1"/>
  <c r="P712" i="1"/>
  <c r="O712" i="1"/>
  <c r="N712" i="1"/>
  <c r="F712" i="1"/>
  <c r="Y711" i="1"/>
  <c r="X711" i="1"/>
  <c r="W711" i="1"/>
  <c r="U711" i="1"/>
  <c r="R711" i="1"/>
  <c r="Q711" i="1"/>
  <c r="P711" i="1"/>
  <c r="O711" i="1"/>
  <c r="N711" i="1"/>
  <c r="F711" i="1"/>
  <c r="Y710" i="1"/>
  <c r="X710" i="1"/>
  <c r="W710" i="1"/>
  <c r="U710" i="1"/>
  <c r="R710" i="1"/>
  <c r="Q710" i="1"/>
  <c r="P710" i="1"/>
  <c r="O710" i="1"/>
  <c r="N710" i="1"/>
  <c r="F710" i="1"/>
  <c r="Y709" i="1"/>
  <c r="X709" i="1"/>
  <c r="W709" i="1"/>
  <c r="U709" i="1"/>
  <c r="R709" i="1"/>
  <c r="Q709" i="1"/>
  <c r="P709" i="1"/>
  <c r="O709" i="1"/>
  <c r="N709" i="1"/>
  <c r="F709" i="1"/>
  <c r="Y708" i="1"/>
  <c r="X708" i="1"/>
  <c r="W708" i="1"/>
  <c r="U708" i="1"/>
  <c r="R708" i="1"/>
  <c r="Q708" i="1"/>
  <c r="P708" i="1"/>
  <c r="O708" i="1"/>
  <c r="N708" i="1"/>
  <c r="F708" i="1"/>
  <c r="Y707" i="1"/>
  <c r="X707" i="1"/>
  <c r="W707" i="1"/>
  <c r="U707" i="1"/>
  <c r="R707" i="1"/>
  <c r="Q707" i="1"/>
  <c r="P707" i="1"/>
  <c r="O707" i="1"/>
  <c r="N707" i="1"/>
  <c r="F707" i="1"/>
  <c r="Y706" i="1"/>
  <c r="X706" i="1"/>
  <c r="W706" i="1"/>
  <c r="U706" i="1"/>
  <c r="R706" i="1"/>
  <c r="Q706" i="1"/>
  <c r="P706" i="1"/>
  <c r="O706" i="1"/>
  <c r="N706" i="1"/>
  <c r="F706" i="1"/>
  <c r="Y705" i="1"/>
  <c r="X705" i="1"/>
  <c r="W705" i="1"/>
  <c r="U705" i="1"/>
  <c r="R705" i="1"/>
  <c r="Q705" i="1"/>
  <c r="P705" i="1"/>
  <c r="O705" i="1"/>
  <c r="N705" i="1"/>
  <c r="F705" i="1"/>
  <c r="Y704" i="1"/>
  <c r="X704" i="1"/>
  <c r="W704" i="1"/>
  <c r="U704" i="1"/>
  <c r="R704" i="1"/>
  <c r="Q704" i="1"/>
  <c r="P704" i="1"/>
  <c r="O704" i="1"/>
  <c r="N704" i="1"/>
  <c r="F704" i="1"/>
  <c r="Y703" i="1"/>
  <c r="X703" i="1"/>
  <c r="W703" i="1"/>
  <c r="U703" i="1"/>
  <c r="R703" i="1"/>
  <c r="Q703" i="1"/>
  <c r="P703" i="1"/>
  <c r="O703" i="1"/>
  <c r="N703" i="1"/>
  <c r="F703" i="1"/>
  <c r="Y702" i="1"/>
  <c r="X702" i="1"/>
  <c r="W702" i="1"/>
  <c r="U702" i="1"/>
  <c r="R702" i="1"/>
  <c r="Q702" i="1"/>
  <c r="P702" i="1"/>
  <c r="O702" i="1"/>
  <c r="N702" i="1"/>
  <c r="F702" i="1"/>
  <c r="Y701" i="1"/>
  <c r="X701" i="1"/>
  <c r="W701" i="1"/>
  <c r="U701" i="1"/>
  <c r="R701" i="1"/>
  <c r="Q701" i="1"/>
  <c r="P701" i="1"/>
  <c r="O701" i="1"/>
  <c r="N701" i="1"/>
  <c r="F701" i="1"/>
  <c r="Y700" i="1"/>
  <c r="X700" i="1"/>
  <c r="W700" i="1"/>
  <c r="U700" i="1"/>
  <c r="R700" i="1"/>
  <c r="Q700" i="1"/>
  <c r="P700" i="1"/>
  <c r="O700" i="1"/>
  <c r="N700" i="1"/>
  <c r="F700" i="1"/>
  <c r="Y699" i="1"/>
  <c r="X699" i="1"/>
  <c r="W699" i="1"/>
  <c r="U699" i="1"/>
  <c r="R699" i="1"/>
  <c r="Q699" i="1"/>
  <c r="P699" i="1"/>
  <c r="O699" i="1"/>
  <c r="N699" i="1"/>
  <c r="F699" i="1"/>
  <c r="Y698" i="1"/>
  <c r="X698" i="1"/>
  <c r="W698" i="1"/>
  <c r="U698" i="1"/>
  <c r="R698" i="1"/>
  <c r="Q698" i="1"/>
  <c r="P698" i="1"/>
  <c r="O698" i="1"/>
  <c r="N698" i="1"/>
  <c r="F698" i="1"/>
  <c r="Y697" i="1"/>
  <c r="X697" i="1"/>
  <c r="W697" i="1"/>
  <c r="U697" i="1"/>
  <c r="R697" i="1"/>
  <c r="Q697" i="1"/>
  <c r="P697" i="1"/>
  <c r="O697" i="1"/>
  <c r="N697" i="1"/>
  <c r="F697" i="1"/>
  <c r="Y696" i="1"/>
  <c r="X696" i="1"/>
  <c r="W696" i="1"/>
  <c r="U696" i="1"/>
  <c r="R696" i="1"/>
  <c r="Q696" i="1"/>
  <c r="P696" i="1"/>
  <c r="O696" i="1"/>
  <c r="N696" i="1"/>
  <c r="F696" i="1"/>
  <c r="Y695" i="1"/>
  <c r="X695" i="1"/>
  <c r="W695" i="1"/>
  <c r="U695" i="1"/>
  <c r="R695" i="1"/>
  <c r="Q695" i="1"/>
  <c r="P695" i="1"/>
  <c r="O695" i="1"/>
  <c r="N695" i="1"/>
  <c r="F695" i="1"/>
  <c r="Y694" i="1"/>
  <c r="X694" i="1"/>
  <c r="W694" i="1"/>
  <c r="U694" i="1"/>
  <c r="R694" i="1"/>
  <c r="Q694" i="1"/>
  <c r="P694" i="1"/>
  <c r="O694" i="1"/>
  <c r="N694" i="1"/>
  <c r="F694" i="1"/>
  <c r="Y693" i="1"/>
  <c r="X693" i="1"/>
  <c r="W693" i="1"/>
  <c r="U693" i="1"/>
  <c r="R693" i="1"/>
  <c r="Q693" i="1"/>
  <c r="P693" i="1"/>
  <c r="O693" i="1"/>
  <c r="N693" i="1"/>
  <c r="F693" i="1"/>
  <c r="Y692" i="1"/>
  <c r="X692" i="1"/>
  <c r="W692" i="1"/>
  <c r="U692" i="1"/>
  <c r="R692" i="1"/>
  <c r="Q692" i="1"/>
  <c r="P692" i="1"/>
  <c r="O692" i="1"/>
  <c r="N692" i="1"/>
  <c r="F692" i="1"/>
  <c r="Y691" i="1"/>
  <c r="X691" i="1"/>
  <c r="W691" i="1"/>
  <c r="U691" i="1"/>
  <c r="R691" i="1"/>
  <c r="Q691" i="1"/>
  <c r="P691" i="1"/>
  <c r="O691" i="1"/>
  <c r="N691" i="1"/>
  <c r="F691" i="1"/>
  <c r="Y690" i="1"/>
  <c r="X690" i="1"/>
  <c r="W690" i="1"/>
  <c r="U690" i="1"/>
  <c r="R690" i="1"/>
  <c r="Q690" i="1"/>
  <c r="P690" i="1"/>
  <c r="O690" i="1"/>
  <c r="N690" i="1"/>
  <c r="F690" i="1"/>
  <c r="Y689" i="1"/>
  <c r="X689" i="1"/>
  <c r="W689" i="1"/>
  <c r="U689" i="1"/>
  <c r="R689" i="1"/>
  <c r="Q689" i="1"/>
  <c r="P689" i="1"/>
  <c r="O689" i="1"/>
  <c r="N689" i="1"/>
  <c r="F689" i="1"/>
  <c r="Y688" i="1"/>
  <c r="X688" i="1"/>
  <c r="W688" i="1"/>
  <c r="U688" i="1"/>
  <c r="R688" i="1"/>
  <c r="Q688" i="1"/>
  <c r="P688" i="1"/>
  <c r="O688" i="1"/>
  <c r="N688" i="1"/>
  <c r="F688" i="1"/>
  <c r="Y687" i="1"/>
  <c r="X687" i="1"/>
  <c r="W687" i="1"/>
  <c r="U687" i="1"/>
  <c r="R687" i="1"/>
  <c r="Q687" i="1"/>
  <c r="P687" i="1"/>
  <c r="O687" i="1"/>
  <c r="N687" i="1"/>
  <c r="F687" i="1"/>
  <c r="Y686" i="1"/>
  <c r="X686" i="1"/>
  <c r="W686" i="1"/>
  <c r="U686" i="1"/>
  <c r="R686" i="1"/>
  <c r="Q686" i="1"/>
  <c r="P686" i="1"/>
  <c r="O686" i="1"/>
  <c r="N686" i="1"/>
  <c r="F686" i="1"/>
  <c r="Y685" i="1"/>
  <c r="X685" i="1"/>
  <c r="W685" i="1"/>
  <c r="U685" i="1"/>
  <c r="R685" i="1"/>
  <c r="Q685" i="1"/>
  <c r="P685" i="1"/>
  <c r="O685" i="1"/>
  <c r="N685" i="1"/>
  <c r="F685" i="1"/>
  <c r="Y684" i="1"/>
  <c r="X684" i="1"/>
  <c r="W684" i="1"/>
  <c r="U684" i="1"/>
  <c r="R684" i="1"/>
  <c r="Q684" i="1"/>
  <c r="P684" i="1"/>
  <c r="O684" i="1"/>
  <c r="N684" i="1"/>
  <c r="F684" i="1"/>
  <c r="Y683" i="1"/>
  <c r="X683" i="1"/>
  <c r="W683" i="1"/>
  <c r="U683" i="1"/>
  <c r="R683" i="1"/>
  <c r="Q683" i="1"/>
  <c r="P683" i="1"/>
  <c r="O683" i="1"/>
  <c r="N683" i="1"/>
  <c r="F683" i="1"/>
  <c r="Y682" i="1"/>
  <c r="X682" i="1"/>
  <c r="W682" i="1"/>
  <c r="U682" i="1"/>
  <c r="R682" i="1"/>
  <c r="Q682" i="1"/>
  <c r="P682" i="1"/>
  <c r="O682" i="1"/>
  <c r="N682" i="1"/>
  <c r="F682" i="1"/>
  <c r="Y681" i="1"/>
  <c r="X681" i="1"/>
  <c r="W681" i="1"/>
  <c r="U681" i="1"/>
  <c r="R681" i="1"/>
  <c r="Q681" i="1"/>
  <c r="P681" i="1"/>
  <c r="O681" i="1"/>
  <c r="N681" i="1"/>
  <c r="F681" i="1"/>
  <c r="Y680" i="1"/>
  <c r="X680" i="1"/>
  <c r="W680" i="1"/>
  <c r="U680" i="1"/>
  <c r="R680" i="1"/>
  <c r="Q680" i="1"/>
  <c r="P680" i="1"/>
  <c r="O680" i="1"/>
  <c r="N680" i="1"/>
  <c r="F680" i="1"/>
  <c r="Y679" i="1"/>
  <c r="X679" i="1"/>
  <c r="W679" i="1"/>
  <c r="U679" i="1"/>
  <c r="R679" i="1"/>
  <c r="Q679" i="1"/>
  <c r="P679" i="1"/>
  <c r="O679" i="1"/>
  <c r="N679" i="1"/>
  <c r="F679" i="1"/>
  <c r="Y678" i="1"/>
  <c r="X678" i="1"/>
  <c r="W678" i="1"/>
  <c r="U678" i="1"/>
  <c r="R678" i="1"/>
  <c r="Q678" i="1"/>
  <c r="P678" i="1"/>
  <c r="O678" i="1"/>
  <c r="N678" i="1"/>
  <c r="F678" i="1"/>
  <c r="Y677" i="1"/>
  <c r="X677" i="1"/>
  <c r="W677" i="1"/>
  <c r="U677" i="1"/>
  <c r="R677" i="1"/>
  <c r="Q677" i="1"/>
  <c r="P677" i="1"/>
  <c r="O677" i="1"/>
  <c r="N677" i="1"/>
  <c r="F677" i="1"/>
  <c r="Y676" i="1"/>
  <c r="X676" i="1"/>
  <c r="W676" i="1"/>
  <c r="U676" i="1"/>
  <c r="R676" i="1"/>
  <c r="Q676" i="1"/>
  <c r="P676" i="1"/>
  <c r="O676" i="1"/>
  <c r="N676" i="1"/>
  <c r="F676" i="1"/>
  <c r="Y675" i="1"/>
  <c r="X675" i="1"/>
  <c r="W675" i="1"/>
  <c r="U675" i="1"/>
  <c r="R675" i="1"/>
  <c r="Q675" i="1"/>
  <c r="P675" i="1"/>
  <c r="O675" i="1"/>
  <c r="N675" i="1"/>
  <c r="F675" i="1"/>
  <c r="Y674" i="1"/>
  <c r="X674" i="1"/>
  <c r="W674" i="1"/>
  <c r="U674" i="1"/>
  <c r="R674" i="1"/>
  <c r="Q674" i="1"/>
  <c r="P674" i="1"/>
  <c r="O674" i="1"/>
  <c r="N674" i="1"/>
  <c r="F674" i="1"/>
  <c r="Y673" i="1"/>
  <c r="X673" i="1"/>
  <c r="W673" i="1"/>
  <c r="U673" i="1"/>
  <c r="R673" i="1"/>
  <c r="Q673" i="1"/>
  <c r="P673" i="1"/>
  <c r="O673" i="1"/>
  <c r="N673" i="1"/>
  <c r="F673" i="1"/>
  <c r="Y672" i="1"/>
  <c r="X672" i="1"/>
  <c r="W672" i="1"/>
  <c r="U672" i="1"/>
  <c r="R672" i="1"/>
  <c r="Q672" i="1"/>
  <c r="P672" i="1"/>
  <c r="O672" i="1"/>
  <c r="N672" i="1"/>
  <c r="F672" i="1"/>
  <c r="Y671" i="1"/>
  <c r="X671" i="1"/>
  <c r="W671" i="1"/>
  <c r="U671" i="1"/>
  <c r="R671" i="1"/>
  <c r="Q671" i="1"/>
  <c r="P671" i="1"/>
  <c r="O671" i="1"/>
  <c r="N671" i="1"/>
  <c r="F671" i="1"/>
  <c r="Y670" i="1"/>
  <c r="X670" i="1"/>
  <c r="W670" i="1"/>
  <c r="U670" i="1"/>
  <c r="R670" i="1"/>
  <c r="Q670" i="1"/>
  <c r="P670" i="1"/>
  <c r="O670" i="1"/>
  <c r="N670" i="1"/>
  <c r="F670" i="1"/>
  <c r="Y669" i="1"/>
  <c r="X669" i="1"/>
  <c r="W669" i="1"/>
  <c r="U669" i="1"/>
  <c r="R669" i="1"/>
  <c r="Q669" i="1"/>
  <c r="P669" i="1"/>
  <c r="O669" i="1"/>
  <c r="N669" i="1"/>
  <c r="F669" i="1"/>
  <c r="Y668" i="1"/>
  <c r="X668" i="1"/>
  <c r="W668" i="1"/>
  <c r="U668" i="1"/>
  <c r="R668" i="1"/>
  <c r="Q668" i="1"/>
  <c r="P668" i="1"/>
  <c r="O668" i="1"/>
  <c r="N668" i="1"/>
  <c r="F668" i="1"/>
  <c r="Y667" i="1"/>
  <c r="X667" i="1"/>
  <c r="W667" i="1"/>
  <c r="U667" i="1"/>
  <c r="R667" i="1"/>
  <c r="Q667" i="1"/>
  <c r="P667" i="1"/>
  <c r="O667" i="1"/>
  <c r="N667" i="1"/>
  <c r="F667" i="1"/>
  <c r="Y666" i="1"/>
  <c r="X666" i="1"/>
  <c r="W666" i="1"/>
  <c r="U666" i="1"/>
  <c r="R666" i="1"/>
  <c r="Q666" i="1"/>
  <c r="P666" i="1"/>
  <c r="O666" i="1"/>
  <c r="N666" i="1"/>
  <c r="F666" i="1"/>
  <c r="Y665" i="1"/>
  <c r="X665" i="1"/>
  <c r="W665" i="1"/>
  <c r="U665" i="1"/>
  <c r="R665" i="1"/>
  <c r="Q665" i="1"/>
  <c r="P665" i="1"/>
  <c r="O665" i="1"/>
  <c r="N665" i="1"/>
  <c r="F665" i="1"/>
  <c r="Y664" i="1"/>
  <c r="X664" i="1"/>
  <c r="W664" i="1"/>
  <c r="U664" i="1"/>
  <c r="R664" i="1"/>
  <c r="Q664" i="1"/>
  <c r="P664" i="1"/>
  <c r="O664" i="1"/>
  <c r="N664" i="1"/>
  <c r="F664" i="1"/>
  <c r="Y663" i="1"/>
  <c r="X663" i="1"/>
  <c r="W663" i="1"/>
  <c r="U663" i="1"/>
  <c r="R663" i="1"/>
  <c r="Q663" i="1"/>
  <c r="P663" i="1"/>
  <c r="O663" i="1"/>
  <c r="N663" i="1"/>
  <c r="F663" i="1"/>
  <c r="Y662" i="1"/>
  <c r="X662" i="1"/>
  <c r="W662" i="1"/>
  <c r="U662" i="1"/>
  <c r="R662" i="1"/>
  <c r="Q662" i="1"/>
  <c r="P662" i="1"/>
  <c r="O662" i="1"/>
  <c r="N662" i="1"/>
  <c r="F662" i="1"/>
  <c r="Y661" i="1"/>
  <c r="X661" i="1"/>
  <c r="W661" i="1"/>
  <c r="U661" i="1"/>
  <c r="R661" i="1"/>
  <c r="Q661" i="1"/>
  <c r="P661" i="1"/>
  <c r="O661" i="1"/>
  <c r="N661" i="1"/>
  <c r="F661" i="1"/>
  <c r="Y660" i="1"/>
  <c r="X660" i="1"/>
  <c r="W660" i="1"/>
  <c r="U660" i="1"/>
  <c r="R660" i="1"/>
  <c r="Q660" i="1"/>
  <c r="P660" i="1"/>
  <c r="O660" i="1"/>
  <c r="N660" i="1"/>
  <c r="F660" i="1"/>
  <c r="Y659" i="1"/>
  <c r="X659" i="1"/>
  <c r="W659" i="1"/>
  <c r="U659" i="1"/>
  <c r="R659" i="1"/>
  <c r="Q659" i="1"/>
  <c r="P659" i="1"/>
  <c r="O659" i="1"/>
  <c r="N659" i="1"/>
  <c r="F659" i="1"/>
  <c r="Y658" i="1"/>
  <c r="X658" i="1"/>
  <c r="W658" i="1"/>
  <c r="U658" i="1"/>
  <c r="R658" i="1"/>
  <c r="Q658" i="1"/>
  <c r="P658" i="1"/>
  <c r="O658" i="1"/>
  <c r="N658" i="1"/>
  <c r="F658" i="1"/>
  <c r="Y657" i="1"/>
  <c r="X657" i="1"/>
  <c r="W657" i="1"/>
  <c r="U657" i="1"/>
  <c r="R657" i="1"/>
  <c r="Q657" i="1"/>
  <c r="P657" i="1"/>
  <c r="O657" i="1"/>
  <c r="N657" i="1"/>
  <c r="F657" i="1"/>
  <c r="Y656" i="1"/>
  <c r="X656" i="1"/>
  <c r="W656" i="1"/>
  <c r="U656" i="1"/>
  <c r="R656" i="1"/>
  <c r="Q656" i="1"/>
  <c r="P656" i="1"/>
  <c r="O656" i="1"/>
  <c r="N656" i="1"/>
  <c r="F656" i="1"/>
  <c r="Y655" i="1"/>
  <c r="X655" i="1"/>
  <c r="W655" i="1"/>
  <c r="U655" i="1"/>
  <c r="R655" i="1"/>
  <c r="Q655" i="1"/>
  <c r="P655" i="1"/>
  <c r="O655" i="1"/>
  <c r="N655" i="1"/>
  <c r="F655" i="1"/>
  <c r="Y654" i="1"/>
  <c r="X654" i="1"/>
  <c r="W654" i="1"/>
  <c r="U654" i="1"/>
  <c r="R654" i="1"/>
  <c r="Q654" i="1"/>
  <c r="P654" i="1"/>
  <c r="O654" i="1"/>
  <c r="N654" i="1"/>
  <c r="F654" i="1"/>
  <c r="Y653" i="1"/>
  <c r="X653" i="1"/>
  <c r="W653" i="1"/>
  <c r="U653" i="1"/>
  <c r="R653" i="1"/>
  <c r="Q653" i="1"/>
  <c r="P653" i="1"/>
  <c r="O653" i="1"/>
  <c r="N653" i="1"/>
  <c r="F653" i="1"/>
  <c r="Y652" i="1"/>
  <c r="X652" i="1"/>
  <c r="W652" i="1"/>
  <c r="U652" i="1"/>
  <c r="R652" i="1"/>
  <c r="Q652" i="1"/>
  <c r="P652" i="1"/>
  <c r="O652" i="1"/>
  <c r="N652" i="1"/>
  <c r="F652" i="1"/>
  <c r="Y651" i="1"/>
  <c r="X651" i="1"/>
  <c r="W651" i="1"/>
  <c r="U651" i="1"/>
  <c r="R651" i="1"/>
  <c r="Q651" i="1"/>
  <c r="P651" i="1"/>
  <c r="O651" i="1"/>
  <c r="N651" i="1"/>
  <c r="F651" i="1"/>
  <c r="Y650" i="1"/>
  <c r="X650" i="1"/>
  <c r="W650" i="1"/>
  <c r="U650" i="1"/>
  <c r="R650" i="1"/>
  <c r="Q650" i="1"/>
  <c r="P650" i="1"/>
  <c r="O650" i="1"/>
  <c r="N650" i="1"/>
  <c r="F650" i="1"/>
  <c r="Y649" i="1"/>
  <c r="X649" i="1"/>
  <c r="W649" i="1"/>
  <c r="U649" i="1"/>
  <c r="R649" i="1"/>
  <c r="Q649" i="1"/>
  <c r="P649" i="1"/>
  <c r="O649" i="1"/>
  <c r="N649" i="1"/>
  <c r="F649" i="1"/>
  <c r="Y648" i="1"/>
  <c r="X648" i="1"/>
  <c r="W648" i="1"/>
  <c r="U648" i="1"/>
  <c r="R648" i="1"/>
  <c r="Q648" i="1"/>
  <c r="P648" i="1"/>
  <c r="O648" i="1"/>
  <c r="N648" i="1"/>
  <c r="F648" i="1"/>
  <c r="Y647" i="1"/>
  <c r="X647" i="1"/>
  <c r="W647" i="1"/>
  <c r="U647" i="1"/>
  <c r="R647" i="1"/>
  <c r="Q647" i="1"/>
  <c r="P647" i="1"/>
  <c r="O647" i="1"/>
  <c r="N647" i="1"/>
  <c r="F647" i="1"/>
  <c r="Y646" i="1"/>
  <c r="X646" i="1"/>
  <c r="W646" i="1"/>
  <c r="U646" i="1"/>
  <c r="R646" i="1"/>
  <c r="Q646" i="1"/>
  <c r="P646" i="1"/>
  <c r="O646" i="1"/>
  <c r="N646" i="1"/>
  <c r="F646" i="1"/>
  <c r="Y645" i="1"/>
  <c r="X645" i="1"/>
  <c r="W645" i="1"/>
  <c r="U645" i="1"/>
  <c r="R645" i="1"/>
  <c r="Q645" i="1"/>
  <c r="P645" i="1"/>
  <c r="O645" i="1"/>
  <c r="N645" i="1"/>
  <c r="F645" i="1"/>
  <c r="Y644" i="1"/>
  <c r="X644" i="1"/>
  <c r="W644" i="1"/>
  <c r="U644" i="1"/>
  <c r="R644" i="1"/>
  <c r="Q644" i="1"/>
  <c r="P644" i="1"/>
  <c r="O644" i="1"/>
  <c r="N644" i="1"/>
  <c r="F644" i="1"/>
  <c r="Y643" i="1"/>
  <c r="X643" i="1"/>
  <c r="W643" i="1"/>
  <c r="U643" i="1"/>
  <c r="R643" i="1"/>
  <c r="Q643" i="1"/>
  <c r="P643" i="1"/>
  <c r="O643" i="1"/>
  <c r="N643" i="1"/>
  <c r="F643" i="1"/>
  <c r="Y642" i="1"/>
  <c r="X642" i="1"/>
  <c r="W642" i="1"/>
  <c r="U642" i="1"/>
  <c r="R642" i="1"/>
  <c r="Q642" i="1"/>
  <c r="P642" i="1"/>
  <c r="O642" i="1"/>
  <c r="N642" i="1"/>
  <c r="F642" i="1"/>
  <c r="Y641" i="1"/>
  <c r="X641" i="1"/>
  <c r="W641" i="1"/>
  <c r="U641" i="1"/>
  <c r="R641" i="1"/>
  <c r="Q641" i="1"/>
  <c r="P641" i="1"/>
  <c r="O641" i="1"/>
  <c r="N641" i="1"/>
  <c r="F641" i="1"/>
  <c r="Y640" i="1"/>
  <c r="X640" i="1"/>
  <c r="W640" i="1"/>
  <c r="U640" i="1"/>
  <c r="R640" i="1"/>
  <c r="Q640" i="1"/>
  <c r="P640" i="1"/>
  <c r="O640" i="1"/>
  <c r="N640" i="1"/>
  <c r="F640" i="1"/>
  <c r="Y639" i="1"/>
  <c r="X639" i="1"/>
  <c r="W639" i="1"/>
  <c r="U639" i="1"/>
  <c r="R639" i="1"/>
  <c r="Q639" i="1"/>
  <c r="P639" i="1"/>
  <c r="O639" i="1"/>
  <c r="N639" i="1"/>
  <c r="F639" i="1"/>
  <c r="Y638" i="1"/>
  <c r="X638" i="1"/>
  <c r="W638" i="1"/>
  <c r="U638" i="1"/>
  <c r="R638" i="1"/>
  <c r="Q638" i="1"/>
  <c r="P638" i="1"/>
  <c r="O638" i="1"/>
  <c r="N638" i="1"/>
  <c r="F638" i="1"/>
  <c r="Y637" i="1"/>
  <c r="X637" i="1"/>
  <c r="W637" i="1"/>
  <c r="U637" i="1"/>
  <c r="R637" i="1"/>
  <c r="Q637" i="1"/>
  <c r="P637" i="1"/>
  <c r="O637" i="1"/>
  <c r="N637" i="1"/>
  <c r="F637" i="1"/>
  <c r="Y636" i="1"/>
  <c r="X636" i="1"/>
  <c r="W636" i="1"/>
  <c r="U636" i="1"/>
  <c r="R636" i="1"/>
  <c r="Q636" i="1"/>
  <c r="P636" i="1"/>
  <c r="O636" i="1"/>
  <c r="N636" i="1"/>
  <c r="F636" i="1"/>
  <c r="Y635" i="1"/>
  <c r="X635" i="1"/>
  <c r="W635" i="1"/>
  <c r="U635" i="1"/>
  <c r="R635" i="1"/>
  <c r="Q635" i="1"/>
  <c r="P635" i="1"/>
  <c r="O635" i="1"/>
  <c r="N635" i="1"/>
  <c r="F635" i="1"/>
  <c r="Y634" i="1"/>
  <c r="X634" i="1"/>
  <c r="W634" i="1"/>
  <c r="U634" i="1"/>
  <c r="R634" i="1"/>
  <c r="Q634" i="1"/>
  <c r="P634" i="1"/>
  <c r="O634" i="1"/>
  <c r="N634" i="1"/>
  <c r="F634" i="1"/>
  <c r="Y633" i="1"/>
  <c r="X633" i="1"/>
  <c r="W633" i="1"/>
  <c r="U633" i="1"/>
  <c r="R633" i="1"/>
  <c r="Q633" i="1"/>
  <c r="P633" i="1"/>
  <c r="O633" i="1"/>
  <c r="N633" i="1"/>
  <c r="F633" i="1"/>
  <c r="Y632" i="1"/>
  <c r="X632" i="1"/>
  <c r="W632" i="1"/>
  <c r="U632" i="1"/>
  <c r="R632" i="1"/>
  <c r="Q632" i="1"/>
  <c r="P632" i="1"/>
  <c r="O632" i="1"/>
  <c r="N632" i="1"/>
  <c r="F632" i="1"/>
  <c r="Y631" i="1"/>
  <c r="X631" i="1"/>
  <c r="W631" i="1"/>
  <c r="U631" i="1"/>
  <c r="R631" i="1"/>
  <c r="Q631" i="1"/>
  <c r="P631" i="1"/>
  <c r="O631" i="1"/>
  <c r="N631" i="1"/>
  <c r="F631" i="1"/>
  <c r="Y630" i="1"/>
  <c r="X630" i="1"/>
  <c r="W630" i="1"/>
  <c r="U630" i="1"/>
  <c r="R630" i="1"/>
  <c r="Q630" i="1"/>
  <c r="P630" i="1"/>
  <c r="O630" i="1"/>
  <c r="N630" i="1"/>
  <c r="F630" i="1"/>
  <c r="Y629" i="1"/>
  <c r="X629" i="1"/>
  <c r="W629" i="1"/>
  <c r="U629" i="1"/>
  <c r="R629" i="1"/>
  <c r="Q629" i="1"/>
  <c r="P629" i="1"/>
  <c r="O629" i="1"/>
  <c r="N629" i="1"/>
  <c r="F629" i="1"/>
  <c r="Y628" i="1"/>
  <c r="X628" i="1"/>
  <c r="W628" i="1"/>
  <c r="U628" i="1"/>
  <c r="R628" i="1"/>
  <c r="Q628" i="1"/>
  <c r="P628" i="1"/>
  <c r="O628" i="1"/>
  <c r="N628" i="1"/>
  <c r="F628" i="1"/>
  <c r="Y627" i="1"/>
  <c r="X627" i="1"/>
  <c r="W627" i="1"/>
  <c r="U627" i="1"/>
  <c r="R627" i="1"/>
  <c r="Q627" i="1"/>
  <c r="P627" i="1"/>
  <c r="O627" i="1"/>
  <c r="N627" i="1"/>
  <c r="F627" i="1"/>
  <c r="Y626" i="1"/>
  <c r="X626" i="1"/>
  <c r="W626" i="1"/>
  <c r="U626" i="1"/>
  <c r="R626" i="1"/>
  <c r="Q626" i="1"/>
  <c r="P626" i="1"/>
  <c r="O626" i="1"/>
  <c r="N626" i="1"/>
  <c r="F626" i="1"/>
  <c r="Y625" i="1"/>
  <c r="X625" i="1"/>
  <c r="W625" i="1"/>
  <c r="U625" i="1"/>
  <c r="R625" i="1"/>
  <c r="Q625" i="1"/>
  <c r="P625" i="1"/>
  <c r="O625" i="1"/>
  <c r="N625" i="1"/>
  <c r="F625" i="1"/>
  <c r="Y624" i="1"/>
  <c r="X624" i="1"/>
  <c r="W624" i="1"/>
  <c r="U624" i="1"/>
  <c r="R624" i="1"/>
  <c r="Q624" i="1"/>
  <c r="P624" i="1"/>
  <c r="O624" i="1"/>
  <c r="N624" i="1"/>
  <c r="F624" i="1"/>
  <c r="Y623" i="1"/>
  <c r="X623" i="1"/>
  <c r="W623" i="1"/>
  <c r="U623" i="1"/>
  <c r="R623" i="1"/>
  <c r="Q623" i="1"/>
  <c r="P623" i="1"/>
  <c r="O623" i="1"/>
  <c r="N623" i="1"/>
  <c r="F623" i="1"/>
  <c r="Y622" i="1"/>
  <c r="X622" i="1"/>
  <c r="W622" i="1"/>
  <c r="U622" i="1"/>
  <c r="R622" i="1"/>
  <c r="Q622" i="1"/>
  <c r="P622" i="1"/>
  <c r="O622" i="1"/>
  <c r="N622" i="1"/>
  <c r="F622" i="1"/>
  <c r="Y621" i="1"/>
  <c r="X621" i="1"/>
  <c r="W621" i="1"/>
  <c r="U621" i="1"/>
  <c r="R621" i="1"/>
  <c r="Q621" i="1"/>
  <c r="P621" i="1"/>
  <c r="O621" i="1"/>
  <c r="N621" i="1"/>
  <c r="F621" i="1"/>
  <c r="Y620" i="1"/>
  <c r="X620" i="1"/>
  <c r="W620" i="1"/>
  <c r="U620" i="1"/>
  <c r="R620" i="1"/>
  <c r="Q620" i="1"/>
  <c r="P620" i="1"/>
  <c r="O620" i="1"/>
  <c r="N620" i="1"/>
  <c r="F620" i="1"/>
  <c r="Y619" i="1"/>
  <c r="X619" i="1"/>
  <c r="W619" i="1"/>
  <c r="U619" i="1"/>
  <c r="R619" i="1"/>
  <c r="Q619" i="1"/>
  <c r="P619" i="1"/>
  <c r="O619" i="1"/>
  <c r="N619" i="1"/>
  <c r="F619" i="1"/>
  <c r="Y618" i="1"/>
  <c r="X618" i="1"/>
  <c r="W618" i="1"/>
  <c r="U618" i="1"/>
  <c r="R618" i="1"/>
  <c r="Q618" i="1"/>
  <c r="P618" i="1"/>
  <c r="O618" i="1"/>
  <c r="N618" i="1"/>
  <c r="F618" i="1"/>
  <c r="Y617" i="1"/>
  <c r="X617" i="1"/>
  <c r="W617" i="1"/>
  <c r="U617" i="1"/>
  <c r="R617" i="1"/>
  <c r="Q617" i="1"/>
  <c r="P617" i="1"/>
  <c r="O617" i="1"/>
  <c r="N617" i="1"/>
  <c r="F617" i="1"/>
  <c r="Y616" i="1"/>
  <c r="X616" i="1"/>
  <c r="W616" i="1"/>
  <c r="U616" i="1"/>
  <c r="R616" i="1"/>
  <c r="Q616" i="1"/>
  <c r="P616" i="1"/>
  <c r="O616" i="1"/>
  <c r="N616" i="1"/>
  <c r="F616" i="1"/>
  <c r="Y615" i="1"/>
  <c r="X615" i="1"/>
  <c r="W615" i="1"/>
  <c r="U615" i="1"/>
  <c r="R615" i="1"/>
  <c r="Q615" i="1"/>
  <c r="P615" i="1"/>
  <c r="O615" i="1"/>
  <c r="N615" i="1"/>
  <c r="F615" i="1"/>
  <c r="Y614" i="1"/>
  <c r="X614" i="1"/>
  <c r="W614" i="1"/>
  <c r="U614" i="1"/>
  <c r="R614" i="1"/>
  <c r="Q614" i="1"/>
  <c r="P614" i="1"/>
  <c r="O614" i="1"/>
  <c r="N614" i="1"/>
  <c r="F614" i="1"/>
  <c r="Y613" i="1"/>
  <c r="X613" i="1"/>
  <c r="W613" i="1"/>
  <c r="U613" i="1"/>
  <c r="R613" i="1"/>
  <c r="Q613" i="1"/>
  <c r="P613" i="1"/>
  <c r="O613" i="1"/>
  <c r="N613" i="1"/>
  <c r="F613" i="1"/>
  <c r="Y612" i="1"/>
  <c r="X612" i="1"/>
  <c r="W612" i="1"/>
  <c r="U612" i="1"/>
  <c r="R612" i="1"/>
  <c r="Q612" i="1"/>
  <c r="P612" i="1"/>
  <c r="O612" i="1"/>
  <c r="N612" i="1"/>
  <c r="F612" i="1"/>
  <c r="Y611" i="1"/>
  <c r="X611" i="1"/>
  <c r="W611" i="1"/>
  <c r="U611" i="1"/>
  <c r="R611" i="1"/>
  <c r="Q611" i="1"/>
  <c r="P611" i="1"/>
  <c r="O611" i="1"/>
  <c r="N611" i="1"/>
  <c r="F611" i="1"/>
  <c r="Y610" i="1"/>
  <c r="X610" i="1"/>
  <c r="W610" i="1"/>
  <c r="U610" i="1"/>
  <c r="R610" i="1"/>
  <c r="Q610" i="1"/>
  <c r="P610" i="1"/>
  <c r="O610" i="1"/>
  <c r="N610" i="1"/>
  <c r="F610" i="1"/>
  <c r="Y609" i="1"/>
  <c r="X609" i="1"/>
  <c r="W609" i="1"/>
  <c r="U609" i="1"/>
  <c r="R609" i="1"/>
  <c r="Q609" i="1"/>
  <c r="P609" i="1"/>
  <c r="O609" i="1"/>
  <c r="N609" i="1"/>
  <c r="F609" i="1"/>
  <c r="Y608" i="1"/>
  <c r="X608" i="1"/>
  <c r="W608" i="1"/>
  <c r="U608" i="1"/>
  <c r="R608" i="1"/>
  <c r="Q608" i="1"/>
  <c r="P608" i="1"/>
  <c r="O608" i="1"/>
  <c r="N608" i="1"/>
  <c r="F608" i="1"/>
  <c r="Y607" i="1"/>
  <c r="X607" i="1"/>
  <c r="W607" i="1"/>
  <c r="U607" i="1"/>
  <c r="R607" i="1"/>
  <c r="Q607" i="1"/>
  <c r="P607" i="1"/>
  <c r="O607" i="1"/>
  <c r="N607" i="1"/>
  <c r="F607" i="1"/>
  <c r="Y606" i="1"/>
  <c r="X606" i="1"/>
  <c r="W606" i="1"/>
  <c r="U606" i="1"/>
  <c r="R606" i="1"/>
  <c r="Q606" i="1"/>
  <c r="P606" i="1"/>
  <c r="O606" i="1"/>
  <c r="N606" i="1"/>
  <c r="F606" i="1"/>
  <c r="Y605" i="1"/>
  <c r="X605" i="1"/>
  <c r="W605" i="1"/>
  <c r="U605" i="1"/>
  <c r="R605" i="1"/>
  <c r="Q605" i="1"/>
  <c r="P605" i="1"/>
  <c r="O605" i="1"/>
  <c r="N605" i="1"/>
  <c r="F605" i="1"/>
  <c r="Y604" i="1"/>
  <c r="X604" i="1"/>
  <c r="W604" i="1"/>
  <c r="U604" i="1"/>
  <c r="R604" i="1"/>
  <c r="Q604" i="1"/>
  <c r="P604" i="1"/>
  <c r="O604" i="1"/>
  <c r="N604" i="1"/>
  <c r="F604" i="1"/>
  <c r="Y603" i="1"/>
  <c r="X603" i="1"/>
  <c r="W603" i="1"/>
  <c r="U603" i="1"/>
  <c r="R603" i="1"/>
  <c r="Q603" i="1"/>
  <c r="P603" i="1"/>
  <c r="O603" i="1"/>
  <c r="N603" i="1"/>
  <c r="F603" i="1"/>
  <c r="Y602" i="1"/>
  <c r="X602" i="1"/>
  <c r="W602" i="1"/>
  <c r="U602" i="1"/>
  <c r="R602" i="1"/>
  <c r="Q602" i="1"/>
  <c r="P602" i="1"/>
  <c r="O602" i="1"/>
  <c r="N602" i="1"/>
  <c r="F602" i="1"/>
  <c r="Y601" i="1"/>
  <c r="X601" i="1"/>
  <c r="W601" i="1"/>
  <c r="U601" i="1"/>
  <c r="R601" i="1"/>
  <c r="Q601" i="1"/>
  <c r="P601" i="1"/>
  <c r="O601" i="1"/>
  <c r="N601" i="1"/>
  <c r="F601" i="1"/>
  <c r="Y600" i="1"/>
  <c r="X600" i="1"/>
  <c r="W600" i="1"/>
  <c r="U600" i="1"/>
  <c r="R600" i="1"/>
  <c r="Q600" i="1"/>
  <c r="P600" i="1"/>
  <c r="O600" i="1"/>
  <c r="N600" i="1"/>
  <c r="F600" i="1"/>
  <c r="Y599" i="1"/>
  <c r="X599" i="1"/>
  <c r="W599" i="1"/>
  <c r="U599" i="1"/>
  <c r="R599" i="1"/>
  <c r="Q599" i="1"/>
  <c r="P599" i="1"/>
  <c r="O599" i="1"/>
  <c r="N599" i="1"/>
  <c r="F599" i="1"/>
  <c r="Y598" i="1"/>
  <c r="X598" i="1"/>
  <c r="W598" i="1"/>
  <c r="U598" i="1"/>
  <c r="R598" i="1"/>
  <c r="Q598" i="1"/>
  <c r="P598" i="1"/>
  <c r="O598" i="1"/>
  <c r="N598" i="1"/>
  <c r="F598" i="1"/>
  <c r="Y597" i="1"/>
  <c r="X597" i="1"/>
  <c r="W597" i="1"/>
  <c r="U597" i="1"/>
  <c r="R597" i="1"/>
  <c r="Q597" i="1"/>
  <c r="P597" i="1"/>
  <c r="O597" i="1"/>
  <c r="N597" i="1"/>
  <c r="F597" i="1"/>
  <c r="Y596" i="1"/>
  <c r="X596" i="1"/>
  <c r="W596" i="1"/>
  <c r="U596" i="1"/>
  <c r="R596" i="1"/>
  <c r="Q596" i="1"/>
  <c r="P596" i="1"/>
  <c r="O596" i="1"/>
  <c r="N596" i="1"/>
  <c r="F596" i="1"/>
  <c r="Y595" i="1"/>
  <c r="X595" i="1"/>
  <c r="W595" i="1"/>
  <c r="U595" i="1"/>
  <c r="R595" i="1"/>
  <c r="Q595" i="1"/>
  <c r="P595" i="1"/>
  <c r="O595" i="1"/>
  <c r="N595" i="1"/>
  <c r="F595" i="1"/>
  <c r="Y594" i="1"/>
  <c r="X594" i="1"/>
  <c r="W594" i="1"/>
  <c r="U594" i="1"/>
  <c r="R594" i="1"/>
  <c r="Q594" i="1"/>
  <c r="P594" i="1"/>
  <c r="O594" i="1"/>
  <c r="N594" i="1"/>
  <c r="F594" i="1"/>
  <c r="Y593" i="1"/>
  <c r="X593" i="1"/>
  <c r="W593" i="1"/>
  <c r="U593" i="1"/>
  <c r="R593" i="1"/>
  <c r="Q593" i="1"/>
  <c r="P593" i="1"/>
  <c r="O593" i="1"/>
  <c r="N593" i="1"/>
  <c r="F593" i="1"/>
  <c r="Y592" i="1"/>
  <c r="X592" i="1"/>
  <c r="W592" i="1"/>
  <c r="U592" i="1"/>
  <c r="R592" i="1"/>
  <c r="Q592" i="1"/>
  <c r="P592" i="1"/>
  <c r="O592" i="1"/>
  <c r="N592" i="1"/>
  <c r="F592" i="1"/>
  <c r="Y591" i="1"/>
  <c r="X591" i="1"/>
  <c r="W591" i="1"/>
  <c r="U591" i="1"/>
  <c r="R591" i="1"/>
  <c r="Q591" i="1"/>
  <c r="P591" i="1"/>
  <c r="O591" i="1"/>
  <c r="N591" i="1"/>
  <c r="F591" i="1"/>
  <c r="Y590" i="1"/>
  <c r="X590" i="1"/>
  <c r="W590" i="1"/>
  <c r="U590" i="1"/>
  <c r="R590" i="1"/>
  <c r="Q590" i="1"/>
  <c r="P590" i="1"/>
  <c r="O590" i="1"/>
  <c r="N590" i="1"/>
  <c r="F590" i="1"/>
  <c r="Y589" i="1"/>
  <c r="X589" i="1"/>
  <c r="W589" i="1"/>
  <c r="U589" i="1"/>
  <c r="R589" i="1"/>
  <c r="Q589" i="1"/>
  <c r="P589" i="1"/>
  <c r="O589" i="1"/>
  <c r="N589" i="1"/>
  <c r="F589" i="1"/>
  <c r="Y588" i="1"/>
  <c r="X588" i="1"/>
  <c r="W588" i="1"/>
  <c r="U588" i="1"/>
  <c r="R588" i="1"/>
  <c r="Q588" i="1"/>
  <c r="P588" i="1"/>
  <c r="O588" i="1"/>
  <c r="N588" i="1"/>
  <c r="F588" i="1"/>
  <c r="Y587" i="1"/>
  <c r="X587" i="1"/>
  <c r="W587" i="1"/>
  <c r="U587" i="1"/>
  <c r="R587" i="1"/>
  <c r="Q587" i="1"/>
  <c r="P587" i="1"/>
  <c r="O587" i="1"/>
  <c r="N587" i="1"/>
  <c r="F587" i="1"/>
  <c r="Y586" i="1"/>
  <c r="X586" i="1"/>
  <c r="W586" i="1"/>
  <c r="U586" i="1"/>
  <c r="R586" i="1"/>
  <c r="Q586" i="1"/>
  <c r="P586" i="1"/>
  <c r="O586" i="1"/>
  <c r="N586" i="1"/>
  <c r="F586" i="1"/>
  <c r="Y585" i="1"/>
  <c r="X585" i="1"/>
  <c r="W585" i="1"/>
  <c r="U585" i="1"/>
  <c r="R585" i="1"/>
  <c r="Q585" i="1"/>
  <c r="P585" i="1"/>
  <c r="O585" i="1"/>
  <c r="N585" i="1"/>
  <c r="F585" i="1"/>
  <c r="Y584" i="1"/>
  <c r="X584" i="1"/>
  <c r="W584" i="1"/>
  <c r="U584" i="1"/>
  <c r="R584" i="1"/>
  <c r="Q584" i="1"/>
  <c r="P584" i="1"/>
  <c r="O584" i="1"/>
  <c r="N584" i="1"/>
  <c r="F584" i="1"/>
  <c r="Y583" i="1"/>
  <c r="X583" i="1"/>
  <c r="W583" i="1"/>
  <c r="U583" i="1"/>
  <c r="R583" i="1"/>
  <c r="Q583" i="1"/>
  <c r="P583" i="1"/>
  <c r="O583" i="1"/>
  <c r="N583" i="1"/>
  <c r="F583" i="1"/>
  <c r="Y582" i="1"/>
  <c r="X582" i="1"/>
  <c r="W582" i="1"/>
  <c r="U582" i="1"/>
  <c r="R582" i="1"/>
  <c r="Q582" i="1"/>
  <c r="P582" i="1"/>
  <c r="O582" i="1"/>
  <c r="N582" i="1"/>
  <c r="F582" i="1"/>
  <c r="Y581" i="1"/>
  <c r="X581" i="1"/>
  <c r="W581" i="1"/>
  <c r="U581" i="1"/>
  <c r="R581" i="1"/>
  <c r="Q581" i="1"/>
  <c r="P581" i="1"/>
  <c r="O581" i="1"/>
  <c r="N581" i="1"/>
  <c r="F581" i="1"/>
  <c r="Y580" i="1"/>
  <c r="X580" i="1"/>
  <c r="W580" i="1"/>
  <c r="U580" i="1"/>
  <c r="R580" i="1"/>
  <c r="Q580" i="1"/>
  <c r="P580" i="1"/>
  <c r="O580" i="1"/>
  <c r="N580" i="1"/>
  <c r="F580" i="1"/>
  <c r="Y579" i="1"/>
  <c r="X579" i="1"/>
  <c r="W579" i="1"/>
  <c r="U579" i="1"/>
  <c r="R579" i="1"/>
  <c r="Q579" i="1"/>
  <c r="P579" i="1"/>
  <c r="O579" i="1"/>
  <c r="N579" i="1"/>
  <c r="F579" i="1"/>
  <c r="Y578" i="1"/>
  <c r="X578" i="1"/>
  <c r="W578" i="1"/>
  <c r="U578" i="1"/>
  <c r="R578" i="1"/>
  <c r="Q578" i="1"/>
  <c r="P578" i="1"/>
  <c r="O578" i="1"/>
  <c r="N578" i="1"/>
  <c r="F578" i="1"/>
  <c r="Y577" i="1"/>
  <c r="X577" i="1"/>
  <c r="W577" i="1"/>
  <c r="U577" i="1"/>
  <c r="R577" i="1"/>
  <c r="Q577" i="1"/>
  <c r="P577" i="1"/>
  <c r="O577" i="1"/>
  <c r="N577" i="1"/>
  <c r="F577" i="1"/>
  <c r="Y576" i="1"/>
  <c r="X576" i="1"/>
  <c r="W576" i="1"/>
  <c r="U576" i="1"/>
  <c r="R576" i="1"/>
  <c r="Q576" i="1"/>
  <c r="P576" i="1"/>
  <c r="O576" i="1"/>
  <c r="N576" i="1"/>
  <c r="F576" i="1"/>
  <c r="Y575" i="1"/>
  <c r="X575" i="1"/>
  <c r="W575" i="1"/>
  <c r="U575" i="1"/>
  <c r="R575" i="1"/>
  <c r="Q575" i="1"/>
  <c r="P575" i="1"/>
  <c r="O575" i="1"/>
  <c r="N575" i="1"/>
  <c r="F575" i="1"/>
  <c r="Y574" i="1"/>
  <c r="X574" i="1"/>
  <c r="W574" i="1"/>
  <c r="U574" i="1"/>
  <c r="R574" i="1"/>
  <c r="Q574" i="1"/>
  <c r="P574" i="1"/>
  <c r="O574" i="1"/>
  <c r="N574" i="1"/>
  <c r="F574" i="1"/>
  <c r="Y573" i="1"/>
  <c r="X573" i="1"/>
  <c r="W573" i="1"/>
  <c r="U573" i="1"/>
  <c r="R573" i="1"/>
  <c r="Q573" i="1"/>
  <c r="P573" i="1"/>
  <c r="O573" i="1"/>
  <c r="N573" i="1"/>
  <c r="F573" i="1"/>
  <c r="Y572" i="1"/>
  <c r="X572" i="1"/>
  <c r="W572" i="1"/>
  <c r="U572" i="1"/>
  <c r="R572" i="1"/>
  <c r="Q572" i="1"/>
  <c r="P572" i="1"/>
  <c r="O572" i="1"/>
  <c r="N572" i="1"/>
  <c r="F572" i="1"/>
  <c r="Y571" i="1"/>
  <c r="X571" i="1"/>
  <c r="W571" i="1"/>
  <c r="U571" i="1"/>
  <c r="R571" i="1"/>
  <c r="Q571" i="1"/>
  <c r="P571" i="1"/>
  <c r="O571" i="1"/>
  <c r="N571" i="1"/>
  <c r="F571" i="1"/>
  <c r="Y570" i="1"/>
  <c r="X570" i="1"/>
  <c r="W570" i="1"/>
  <c r="U570" i="1"/>
  <c r="R570" i="1"/>
  <c r="Q570" i="1"/>
  <c r="P570" i="1"/>
  <c r="O570" i="1"/>
  <c r="N570" i="1"/>
  <c r="F570" i="1"/>
  <c r="Y569" i="1"/>
  <c r="X569" i="1"/>
  <c r="W569" i="1"/>
  <c r="U569" i="1"/>
  <c r="R569" i="1"/>
  <c r="Q569" i="1"/>
  <c r="P569" i="1"/>
  <c r="O569" i="1"/>
  <c r="N569" i="1"/>
  <c r="F569" i="1"/>
  <c r="Y568" i="1"/>
  <c r="X568" i="1"/>
  <c r="W568" i="1"/>
  <c r="U568" i="1"/>
  <c r="R568" i="1"/>
  <c r="Q568" i="1"/>
  <c r="P568" i="1"/>
  <c r="O568" i="1"/>
  <c r="N568" i="1"/>
  <c r="F568" i="1"/>
  <c r="Y567" i="1"/>
  <c r="X567" i="1"/>
  <c r="W567" i="1"/>
  <c r="U567" i="1"/>
  <c r="R567" i="1"/>
  <c r="Q567" i="1"/>
  <c r="P567" i="1"/>
  <c r="O567" i="1"/>
  <c r="N567" i="1"/>
  <c r="F567" i="1"/>
  <c r="Y566" i="1"/>
  <c r="X566" i="1"/>
  <c r="W566" i="1"/>
  <c r="U566" i="1"/>
  <c r="R566" i="1"/>
  <c r="Q566" i="1"/>
  <c r="P566" i="1"/>
  <c r="O566" i="1"/>
  <c r="N566" i="1"/>
  <c r="F566" i="1"/>
  <c r="Y565" i="1"/>
  <c r="X565" i="1"/>
  <c r="W565" i="1"/>
  <c r="U565" i="1"/>
  <c r="R565" i="1"/>
  <c r="Q565" i="1"/>
  <c r="P565" i="1"/>
  <c r="O565" i="1"/>
  <c r="N565" i="1"/>
  <c r="F565" i="1"/>
  <c r="Y564" i="1"/>
  <c r="X564" i="1"/>
  <c r="W564" i="1"/>
  <c r="U564" i="1"/>
  <c r="R564" i="1"/>
  <c r="Q564" i="1"/>
  <c r="P564" i="1"/>
  <c r="O564" i="1"/>
  <c r="N564" i="1"/>
  <c r="F564" i="1"/>
  <c r="Y563" i="1"/>
  <c r="X563" i="1"/>
  <c r="W563" i="1"/>
  <c r="U563" i="1"/>
  <c r="R563" i="1"/>
  <c r="Q563" i="1"/>
  <c r="P563" i="1"/>
  <c r="O563" i="1"/>
  <c r="N563" i="1"/>
  <c r="F563" i="1"/>
  <c r="Y562" i="1"/>
  <c r="X562" i="1"/>
  <c r="W562" i="1"/>
  <c r="U562" i="1"/>
  <c r="R562" i="1"/>
  <c r="Q562" i="1"/>
  <c r="P562" i="1"/>
  <c r="O562" i="1"/>
  <c r="N562" i="1"/>
  <c r="F562" i="1"/>
  <c r="Y561" i="1"/>
  <c r="X561" i="1"/>
  <c r="W561" i="1"/>
  <c r="U561" i="1"/>
  <c r="R561" i="1"/>
  <c r="Q561" i="1"/>
  <c r="P561" i="1"/>
  <c r="O561" i="1"/>
  <c r="N561" i="1"/>
  <c r="F561" i="1"/>
  <c r="Y560" i="1"/>
  <c r="X560" i="1"/>
  <c r="W560" i="1"/>
  <c r="U560" i="1"/>
  <c r="R560" i="1"/>
  <c r="Q560" i="1"/>
  <c r="P560" i="1"/>
  <c r="O560" i="1"/>
  <c r="N560" i="1"/>
  <c r="F560" i="1"/>
  <c r="Y559" i="1"/>
  <c r="X559" i="1"/>
  <c r="W559" i="1"/>
  <c r="U559" i="1"/>
  <c r="R559" i="1"/>
  <c r="Q559" i="1"/>
  <c r="P559" i="1"/>
  <c r="O559" i="1"/>
  <c r="N559" i="1"/>
  <c r="F559" i="1"/>
  <c r="Y558" i="1"/>
  <c r="X558" i="1"/>
  <c r="W558" i="1"/>
  <c r="U558" i="1"/>
  <c r="R558" i="1"/>
  <c r="Q558" i="1"/>
  <c r="P558" i="1"/>
  <c r="O558" i="1"/>
  <c r="N558" i="1"/>
  <c r="F558" i="1"/>
  <c r="Y557" i="1"/>
  <c r="X557" i="1"/>
  <c r="W557" i="1"/>
  <c r="U557" i="1"/>
  <c r="R557" i="1"/>
  <c r="Q557" i="1"/>
  <c r="P557" i="1"/>
  <c r="O557" i="1"/>
  <c r="N557" i="1"/>
  <c r="F557" i="1"/>
  <c r="Y556" i="1"/>
  <c r="X556" i="1"/>
  <c r="W556" i="1"/>
  <c r="U556" i="1"/>
  <c r="R556" i="1"/>
  <c r="Q556" i="1"/>
  <c r="P556" i="1"/>
  <c r="O556" i="1"/>
  <c r="N556" i="1"/>
  <c r="F556" i="1"/>
  <c r="Y555" i="1"/>
  <c r="X555" i="1"/>
  <c r="W555" i="1"/>
  <c r="U555" i="1"/>
  <c r="R555" i="1"/>
  <c r="Q555" i="1"/>
  <c r="P555" i="1"/>
  <c r="O555" i="1"/>
  <c r="N555" i="1"/>
  <c r="F555" i="1"/>
  <c r="Y554" i="1"/>
  <c r="X554" i="1"/>
  <c r="W554" i="1"/>
  <c r="U554" i="1"/>
  <c r="R554" i="1"/>
  <c r="Q554" i="1"/>
  <c r="P554" i="1"/>
  <c r="O554" i="1"/>
  <c r="N554" i="1"/>
  <c r="F554" i="1"/>
  <c r="Y553" i="1"/>
  <c r="X553" i="1"/>
  <c r="W553" i="1"/>
  <c r="U553" i="1"/>
  <c r="R553" i="1"/>
  <c r="Q553" i="1"/>
  <c r="P553" i="1"/>
  <c r="O553" i="1"/>
  <c r="N553" i="1"/>
  <c r="F553" i="1"/>
  <c r="Y552" i="1"/>
  <c r="X552" i="1"/>
  <c r="W552" i="1"/>
  <c r="U552" i="1"/>
  <c r="R552" i="1"/>
  <c r="Q552" i="1"/>
  <c r="P552" i="1"/>
  <c r="O552" i="1"/>
  <c r="N552" i="1"/>
  <c r="F552" i="1"/>
  <c r="Y551" i="1"/>
  <c r="X551" i="1"/>
  <c r="W551" i="1"/>
  <c r="U551" i="1"/>
  <c r="R551" i="1"/>
  <c r="Q551" i="1"/>
  <c r="P551" i="1"/>
  <c r="O551" i="1"/>
  <c r="N551" i="1"/>
  <c r="F551" i="1"/>
  <c r="Y550" i="1"/>
  <c r="X550" i="1"/>
  <c r="W550" i="1"/>
  <c r="U550" i="1"/>
  <c r="R550" i="1"/>
  <c r="Q550" i="1"/>
  <c r="P550" i="1"/>
  <c r="O550" i="1"/>
  <c r="N550" i="1"/>
  <c r="F550" i="1"/>
  <c r="Y549" i="1"/>
  <c r="X549" i="1"/>
  <c r="W549" i="1"/>
  <c r="U549" i="1"/>
  <c r="R549" i="1"/>
  <c r="Q549" i="1"/>
  <c r="P549" i="1"/>
  <c r="O549" i="1"/>
  <c r="N549" i="1"/>
  <c r="F549" i="1"/>
  <c r="Y548" i="1"/>
  <c r="X548" i="1"/>
  <c r="W548" i="1"/>
  <c r="U548" i="1"/>
  <c r="R548" i="1"/>
  <c r="Q548" i="1"/>
  <c r="P548" i="1"/>
  <c r="O548" i="1"/>
  <c r="N548" i="1"/>
  <c r="F548" i="1"/>
  <c r="Y547" i="1"/>
  <c r="X547" i="1"/>
  <c r="W547" i="1"/>
  <c r="U547" i="1"/>
  <c r="R547" i="1"/>
  <c r="Q547" i="1"/>
  <c r="P547" i="1"/>
  <c r="O547" i="1"/>
  <c r="N547" i="1"/>
  <c r="F547" i="1"/>
  <c r="Y546" i="1"/>
  <c r="X546" i="1"/>
  <c r="W546" i="1"/>
  <c r="U546" i="1"/>
  <c r="R546" i="1"/>
  <c r="Q546" i="1"/>
  <c r="P546" i="1"/>
  <c r="O546" i="1"/>
  <c r="N546" i="1"/>
  <c r="F546" i="1"/>
  <c r="Y545" i="1"/>
  <c r="X545" i="1"/>
  <c r="W545" i="1"/>
  <c r="U545" i="1"/>
  <c r="R545" i="1"/>
  <c r="Q545" i="1"/>
  <c r="P545" i="1"/>
  <c r="O545" i="1"/>
  <c r="N545" i="1"/>
  <c r="F545" i="1"/>
  <c r="Y544" i="1"/>
  <c r="X544" i="1"/>
  <c r="W544" i="1"/>
  <c r="U544" i="1"/>
  <c r="R544" i="1"/>
  <c r="Q544" i="1"/>
  <c r="P544" i="1"/>
  <c r="O544" i="1"/>
  <c r="N544" i="1"/>
  <c r="F544" i="1"/>
  <c r="Y543" i="1"/>
  <c r="X543" i="1"/>
  <c r="W543" i="1"/>
  <c r="U543" i="1"/>
  <c r="R543" i="1"/>
  <c r="Q543" i="1"/>
  <c r="P543" i="1"/>
  <c r="O543" i="1"/>
  <c r="N543" i="1"/>
  <c r="F543" i="1"/>
  <c r="Y542" i="1"/>
  <c r="X542" i="1"/>
  <c r="W542" i="1"/>
  <c r="U542" i="1"/>
  <c r="R542" i="1"/>
  <c r="Q542" i="1"/>
  <c r="P542" i="1"/>
  <c r="O542" i="1"/>
  <c r="N542" i="1"/>
  <c r="F542" i="1"/>
  <c r="Y541" i="1"/>
  <c r="X541" i="1"/>
  <c r="W541" i="1"/>
  <c r="U541" i="1"/>
  <c r="R541" i="1"/>
  <c r="Q541" i="1"/>
  <c r="P541" i="1"/>
  <c r="O541" i="1"/>
  <c r="N541" i="1"/>
  <c r="F541" i="1"/>
  <c r="Y540" i="1"/>
  <c r="X540" i="1"/>
  <c r="W540" i="1"/>
  <c r="U540" i="1"/>
  <c r="R540" i="1"/>
  <c r="Q540" i="1"/>
  <c r="P540" i="1"/>
  <c r="O540" i="1"/>
  <c r="N540" i="1"/>
  <c r="F540" i="1"/>
  <c r="Y539" i="1"/>
  <c r="X539" i="1"/>
  <c r="W539" i="1"/>
  <c r="U539" i="1"/>
  <c r="R539" i="1"/>
  <c r="Q539" i="1"/>
  <c r="P539" i="1"/>
  <c r="O539" i="1"/>
  <c r="N539" i="1"/>
  <c r="F539" i="1"/>
  <c r="Y538" i="1"/>
  <c r="X538" i="1"/>
  <c r="W538" i="1"/>
  <c r="U538" i="1"/>
  <c r="R538" i="1"/>
  <c r="Q538" i="1"/>
  <c r="P538" i="1"/>
  <c r="O538" i="1"/>
  <c r="N538" i="1"/>
  <c r="F538" i="1"/>
  <c r="Y537" i="1"/>
  <c r="X537" i="1"/>
  <c r="W537" i="1"/>
  <c r="U537" i="1"/>
  <c r="R537" i="1"/>
  <c r="Q537" i="1"/>
  <c r="P537" i="1"/>
  <c r="O537" i="1"/>
  <c r="N537" i="1"/>
  <c r="F537" i="1"/>
  <c r="Y536" i="1"/>
  <c r="X536" i="1"/>
  <c r="W536" i="1"/>
  <c r="U536" i="1"/>
  <c r="R536" i="1"/>
  <c r="Q536" i="1"/>
  <c r="P536" i="1"/>
  <c r="O536" i="1"/>
  <c r="N536" i="1"/>
  <c r="F536" i="1"/>
  <c r="Y535" i="1"/>
  <c r="X535" i="1"/>
  <c r="W535" i="1"/>
  <c r="U535" i="1"/>
  <c r="R535" i="1"/>
  <c r="Q535" i="1"/>
  <c r="P535" i="1"/>
  <c r="O535" i="1"/>
  <c r="N535" i="1"/>
  <c r="F535" i="1"/>
  <c r="Y534" i="1"/>
  <c r="X534" i="1"/>
  <c r="W534" i="1"/>
  <c r="U534" i="1"/>
  <c r="R534" i="1"/>
  <c r="Q534" i="1"/>
  <c r="P534" i="1"/>
  <c r="O534" i="1"/>
  <c r="N534" i="1"/>
  <c r="F534" i="1"/>
  <c r="Y533" i="1"/>
  <c r="X533" i="1"/>
  <c r="W533" i="1"/>
  <c r="U533" i="1"/>
  <c r="R533" i="1"/>
  <c r="Q533" i="1"/>
  <c r="P533" i="1"/>
  <c r="O533" i="1"/>
  <c r="N533" i="1"/>
  <c r="F533" i="1"/>
  <c r="Y532" i="1"/>
  <c r="X532" i="1"/>
  <c r="W532" i="1"/>
  <c r="U532" i="1"/>
  <c r="R532" i="1"/>
  <c r="Q532" i="1"/>
  <c r="P532" i="1"/>
  <c r="O532" i="1"/>
  <c r="N532" i="1"/>
  <c r="F532" i="1"/>
  <c r="Y531" i="1"/>
  <c r="X531" i="1"/>
  <c r="W531" i="1"/>
  <c r="U531" i="1"/>
  <c r="R531" i="1"/>
  <c r="Q531" i="1"/>
  <c r="P531" i="1"/>
  <c r="O531" i="1"/>
  <c r="N531" i="1"/>
  <c r="F531" i="1"/>
  <c r="Y530" i="1"/>
  <c r="X530" i="1"/>
  <c r="W530" i="1"/>
  <c r="U530" i="1"/>
  <c r="R530" i="1"/>
  <c r="Q530" i="1"/>
  <c r="P530" i="1"/>
  <c r="O530" i="1"/>
  <c r="N530" i="1"/>
  <c r="F530" i="1"/>
  <c r="Y529" i="1"/>
  <c r="X529" i="1"/>
  <c r="W529" i="1"/>
  <c r="U529" i="1"/>
  <c r="R529" i="1"/>
  <c r="Q529" i="1"/>
  <c r="P529" i="1"/>
  <c r="O529" i="1"/>
  <c r="N529" i="1"/>
  <c r="F529" i="1"/>
  <c r="Y528" i="1"/>
  <c r="X528" i="1"/>
  <c r="W528" i="1"/>
  <c r="U528" i="1"/>
  <c r="R528" i="1"/>
  <c r="Q528" i="1"/>
  <c r="P528" i="1"/>
  <c r="O528" i="1"/>
  <c r="N528" i="1"/>
  <c r="F528" i="1"/>
  <c r="Y527" i="1"/>
  <c r="X527" i="1"/>
  <c r="W527" i="1"/>
  <c r="U527" i="1"/>
  <c r="R527" i="1"/>
  <c r="Q527" i="1"/>
  <c r="P527" i="1"/>
  <c r="O527" i="1"/>
  <c r="N527" i="1"/>
  <c r="F527" i="1"/>
  <c r="Y526" i="1"/>
  <c r="X526" i="1"/>
  <c r="W526" i="1"/>
  <c r="U526" i="1"/>
  <c r="R526" i="1"/>
  <c r="Q526" i="1"/>
  <c r="P526" i="1"/>
  <c r="O526" i="1"/>
  <c r="N526" i="1"/>
  <c r="F526" i="1"/>
  <c r="Y525" i="1"/>
  <c r="X525" i="1"/>
  <c r="W525" i="1"/>
  <c r="U525" i="1"/>
  <c r="R525" i="1"/>
  <c r="Q525" i="1"/>
  <c r="P525" i="1"/>
  <c r="O525" i="1"/>
  <c r="N525" i="1"/>
  <c r="F525" i="1"/>
  <c r="Y524" i="1"/>
  <c r="X524" i="1"/>
  <c r="W524" i="1"/>
  <c r="U524" i="1"/>
  <c r="R524" i="1"/>
  <c r="Q524" i="1"/>
  <c r="P524" i="1"/>
  <c r="O524" i="1"/>
  <c r="N524" i="1"/>
  <c r="F524" i="1"/>
  <c r="Y523" i="1"/>
  <c r="X523" i="1"/>
  <c r="W523" i="1"/>
  <c r="U523" i="1"/>
  <c r="R523" i="1"/>
  <c r="Q523" i="1"/>
  <c r="P523" i="1"/>
  <c r="O523" i="1"/>
  <c r="N523" i="1"/>
  <c r="F523" i="1"/>
  <c r="Y522" i="1"/>
  <c r="X522" i="1"/>
  <c r="W522" i="1"/>
  <c r="U522" i="1"/>
  <c r="R522" i="1"/>
  <c r="Q522" i="1"/>
  <c r="P522" i="1"/>
  <c r="O522" i="1"/>
  <c r="N522" i="1"/>
  <c r="F522" i="1"/>
  <c r="Y521" i="1"/>
  <c r="X521" i="1"/>
  <c r="W521" i="1"/>
  <c r="U521" i="1"/>
  <c r="R521" i="1"/>
  <c r="Q521" i="1"/>
  <c r="P521" i="1"/>
  <c r="O521" i="1"/>
  <c r="N521" i="1"/>
  <c r="F521" i="1"/>
  <c r="Y520" i="1"/>
  <c r="X520" i="1"/>
  <c r="W520" i="1"/>
  <c r="U520" i="1"/>
  <c r="R520" i="1"/>
  <c r="Q520" i="1"/>
  <c r="P520" i="1"/>
  <c r="O520" i="1"/>
  <c r="N520" i="1"/>
  <c r="F520" i="1"/>
  <c r="Y519" i="1"/>
  <c r="X519" i="1"/>
  <c r="W519" i="1"/>
  <c r="U519" i="1"/>
  <c r="R519" i="1"/>
  <c r="Q519" i="1"/>
  <c r="P519" i="1"/>
  <c r="O519" i="1"/>
  <c r="N519" i="1"/>
  <c r="F519" i="1"/>
  <c r="Y518" i="1"/>
  <c r="X518" i="1"/>
  <c r="W518" i="1"/>
  <c r="U518" i="1"/>
  <c r="R518" i="1"/>
  <c r="Q518" i="1"/>
  <c r="P518" i="1"/>
  <c r="O518" i="1"/>
  <c r="N518" i="1"/>
  <c r="F518" i="1"/>
  <c r="Y517" i="1"/>
  <c r="X517" i="1"/>
  <c r="W517" i="1"/>
  <c r="U517" i="1"/>
  <c r="R517" i="1"/>
  <c r="Q517" i="1"/>
  <c r="P517" i="1"/>
  <c r="O517" i="1"/>
  <c r="N517" i="1"/>
  <c r="F517" i="1"/>
  <c r="Y516" i="1"/>
  <c r="X516" i="1"/>
  <c r="W516" i="1"/>
  <c r="U516" i="1"/>
  <c r="R516" i="1"/>
  <c r="Q516" i="1"/>
  <c r="P516" i="1"/>
  <c r="O516" i="1"/>
  <c r="N516" i="1"/>
  <c r="F516" i="1"/>
  <c r="Y515" i="1"/>
  <c r="X515" i="1"/>
  <c r="W515" i="1"/>
  <c r="U515" i="1"/>
  <c r="R515" i="1"/>
  <c r="Q515" i="1"/>
  <c r="P515" i="1"/>
  <c r="O515" i="1"/>
  <c r="N515" i="1"/>
  <c r="F515" i="1"/>
  <c r="Y514" i="1"/>
  <c r="X514" i="1"/>
  <c r="W514" i="1"/>
  <c r="U514" i="1"/>
  <c r="R514" i="1"/>
  <c r="Q514" i="1"/>
  <c r="P514" i="1"/>
  <c r="O514" i="1"/>
  <c r="N514" i="1"/>
  <c r="F514" i="1"/>
  <c r="Y513" i="1"/>
  <c r="X513" i="1"/>
  <c r="W513" i="1"/>
  <c r="U513" i="1"/>
  <c r="R513" i="1"/>
  <c r="Q513" i="1"/>
  <c r="P513" i="1"/>
  <c r="O513" i="1"/>
  <c r="N513" i="1"/>
  <c r="F513" i="1"/>
  <c r="Y512" i="1"/>
  <c r="X512" i="1"/>
  <c r="W512" i="1"/>
  <c r="U512" i="1"/>
  <c r="R512" i="1"/>
  <c r="Q512" i="1"/>
  <c r="P512" i="1"/>
  <c r="O512" i="1"/>
  <c r="N512" i="1"/>
  <c r="F512" i="1"/>
  <c r="Y511" i="1"/>
  <c r="X511" i="1"/>
  <c r="W511" i="1"/>
  <c r="U511" i="1"/>
  <c r="R511" i="1"/>
  <c r="Q511" i="1"/>
  <c r="P511" i="1"/>
  <c r="O511" i="1"/>
  <c r="N511" i="1"/>
  <c r="F511" i="1"/>
  <c r="Y510" i="1"/>
  <c r="X510" i="1"/>
  <c r="W510" i="1"/>
  <c r="U510" i="1"/>
  <c r="R510" i="1"/>
  <c r="Q510" i="1"/>
  <c r="P510" i="1"/>
  <c r="O510" i="1"/>
  <c r="N510" i="1"/>
  <c r="F510" i="1"/>
  <c r="Y509" i="1"/>
  <c r="X509" i="1"/>
  <c r="W509" i="1"/>
  <c r="U509" i="1"/>
  <c r="R509" i="1"/>
  <c r="Q509" i="1"/>
  <c r="P509" i="1"/>
  <c r="O509" i="1"/>
  <c r="N509" i="1"/>
  <c r="F509" i="1"/>
  <c r="Y508" i="1"/>
  <c r="X508" i="1"/>
  <c r="W508" i="1"/>
  <c r="U508" i="1"/>
  <c r="R508" i="1"/>
  <c r="Q508" i="1"/>
  <c r="P508" i="1"/>
  <c r="O508" i="1"/>
  <c r="N508" i="1"/>
  <c r="F508" i="1"/>
  <c r="Y507" i="1"/>
  <c r="X507" i="1"/>
  <c r="W507" i="1"/>
  <c r="U507" i="1"/>
  <c r="R507" i="1"/>
  <c r="Q507" i="1"/>
  <c r="P507" i="1"/>
  <c r="O507" i="1"/>
  <c r="N507" i="1"/>
  <c r="F507" i="1"/>
  <c r="Y506" i="1"/>
  <c r="X506" i="1"/>
  <c r="W506" i="1"/>
  <c r="U506" i="1"/>
  <c r="R506" i="1"/>
  <c r="Q506" i="1"/>
  <c r="P506" i="1"/>
  <c r="O506" i="1"/>
  <c r="N506" i="1"/>
  <c r="F506" i="1"/>
  <c r="Y505" i="1"/>
  <c r="X505" i="1"/>
  <c r="W505" i="1"/>
  <c r="U505" i="1"/>
  <c r="R505" i="1"/>
  <c r="Q505" i="1"/>
  <c r="P505" i="1"/>
  <c r="O505" i="1"/>
  <c r="N505" i="1"/>
  <c r="F505" i="1"/>
  <c r="Y504" i="1"/>
  <c r="X504" i="1"/>
  <c r="W504" i="1"/>
  <c r="U504" i="1"/>
  <c r="R504" i="1"/>
  <c r="Q504" i="1"/>
  <c r="P504" i="1"/>
  <c r="O504" i="1"/>
  <c r="N504" i="1"/>
  <c r="F504" i="1"/>
  <c r="Y503" i="1"/>
  <c r="X503" i="1"/>
  <c r="W503" i="1"/>
  <c r="U503" i="1"/>
  <c r="R503" i="1"/>
  <c r="Q503" i="1"/>
  <c r="P503" i="1"/>
  <c r="O503" i="1"/>
  <c r="N503" i="1"/>
  <c r="F503" i="1"/>
  <c r="Y502" i="1"/>
  <c r="X502" i="1"/>
  <c r="W502" i="1"/>
  <c r="U502" i="1"/>
  <c r="R502" i="1"/>
  <c r="Q502" i="1"/>
  <c r="P502" i="1"/>
  <c r="O502" i="1"/>
  <c r="N502" i="1"/>
  <c r="F502" i="1"/>
  <c r="Y501" i="1"/>
  <c r="X501" i="1"/>
  <c r="W501" i="1"/>
  <c r="U501" i="1"/>
  <c r="R501" i="1"/>
  <c r="Q501" i="1"/>
  <c r="P501" i="1"/>
  <c r="O501" i="1"/>
  <c r="N501" i="1"/>
  <c r="F501" i="1"/>
  <c r="Y500" i="1"/>
  <c r="X500" i="1"/>
  <c r="W500" i="1"/>
  <c r="U500" i="1"/>
  <c r="R500" i="1"/>
  <c r="Q500" i="1"/>
  <c r="P500" i="1"/>
  <c r="O500" i="1"/>
  <c r="N500" i="1"/>
  <c r="F500" i="1"/>
  <c r="Y499" i="1"/>
  <c r="X499" i="1"/>
  <c r="W499" i="1"/>
  <c r="U499" i="1"/>
  <c r="R499" i="1"/>
  <c r="Q499" i="1"/>
  <c r="P499" i="1"/>
  <c r="O499" i="1"/>
  <c r="N499" i="1"/>
  <c r="F499" i="1"/>
  <c r="Y498" i="1"/>
  <c r="X498" i="1"/>
  <c r="W498" i="1"/>
  <c r="U498" i="1"/>
  <c r="R498" i="1"/>
  <c r="Q498" i="1"/>
  <c r="P498" i="1"/>
  <c r="O498" i="1"/>
  <c r="N498" i="1"/>
  <c r="F498" i="1"/>
  <c r="Y497" i="1"/>
  <c r="X497" i="1"/>
  <c r="W497" i="1"/>
  <c r="U497" i="1"/>
  <c r="R497" i="1"/>
  <c r="Q497" i="1"/>
  <c r="P497" i="1"/>
  <c r="O497" i="1"/>
  <c r="N497" i="1"/>
  <c r="F497" i="1"/>
  <c r="Y496" i="1"/>
  <c r="X496" i="1"/>
  <c r="W496" i="1"/>
  <c r="U496" i="1"/>
  <c r="R496" i="1"/>
  <c r="Q496" i="1"/>
  <c r="P496" i="1"/>
  <c r="O496" i="1"/>
  <c r="N496" i="1"/>
  <c r="F496" i="1"/>
  <c r="Y495" i="1"/>
  <c r="X495" i="1"/>
  <c r="W495" i="1"/>
  <c r="U495" i="1"/>
  <c r="R495" i="1"/>
  <c r="Q495" i="1"/>
  <c r="P495" i="1"/>
  <c r="O495" i="1"/>
  <c r="N495" i="1"/>
  <c r="F495" i="1"/>
  <c r="Y494" i="1"/>
  <c r="X494" i="1"/>
  <c r="W494" i="1"/>
  <c r="U494" i="1"/>
  <c r="R494" i="1"/>
  <c r="Q494" i="1"/>
  <c r="P494" i="1"/>
  <c r="O494" i="1"/>
  <c r="N494" i="1"/>
  <c r="F494" i="1"/>
  <c r="Y493" i="1"/>
  <c r="X493" i="1"/>
  <c r="W493" i="1"/>
  <c r="U493" i="1"/>
  <c r="R493" i="1"/>
  <c r="Q493" i="1"/>
  <c r="P493" i="1"/>
  <c r="O493" i="1"/>
  <c r="N493" i="1"/>
  <c r="F493" i="1"/>
  <c r="Y492" i="1"/>
  <c r="X492" i="1"/>
  <c r="W492" i="1"/>
  <c r="U492" i="1"/>
  <c r="R492" i="1"/>
  <c r="Q492" i="1"/>
  <c r="P492" i="1"/>
  <c r="O492" i="1"/>
  <c r="N492" i="1"/>
  <c r="F492" i="1"/>
  <c r="Y491" i="1"/>
  <c r="X491" i="1"/>
  <c r="W491" i="1"/>
  <c r="U491" i="1"/>
  <c r="R491" i="1"/>
  <c r="Q491" i="1"/>
  <c r="P491" i="1"/>
  <c r="O491" i="1"/>
  <c r="N491" i="1"/>
  <c r="F491" i="1"/>
  <c r="Y490" i="1"/>
  <c r="X490" i="1"/>
  <c r="W490" i="1"/>
  <c r="U490" i="1"/>
  <c r="R490" i="1"/>
  <c r="Q490" i="1"/>
  <c r="P490" i="1"/>
  <c r="O490" i="1"/>
  <c r="N490" i="1"/>
  <c r="F490" i="1"/>
  <c r="Y489" i="1"/>
  <c r="X489" i="1"/>
  <c r="W489" i="1"/>
  <c r="U489" i="1"/>
  <c r="R489" i="1"/>
  <c r="Q489" i="1"/>
  <c r="P489" i="1"/>
  <c r="O489" i="1"/>
  <c r="N489" i="1"/>
  <c r="F489" i="1"/>
  <c r="Y488" i="1"/>
  <c r="X488" i="1"/>
  <c r="W488" i="1"/>
  <c r="U488" i="1"/>
  <c r="R488" i="1"/>
  <c r="Q488" i="1"/>
  <c r="P488" i="1"/>
  <c r="O488" i="1"/>
  <c r="N488" i="1"/>
  <c r="F488" i="1"/>
  <c r="Y487" i="1"/>
  <c r="X487" i="1"/>
  <c r="W487" i="1"/>
  <c r="U487" i="1"/>
  <c r="R487" i="1"/>
  <c r="Q487" i="1"/>
  <c r="P487" i="1"/>
  <c r="O487" i="1"/>
  <c r="N487" i="1"/>
  <c r="F487" i="1"/>
  <c r="Y486" i="1"/>
  <c r="X486" i="1"/>
  <c r="W486" i="1"/>
  <c r="U486" i="1"/>
  <c r="R486" i="1"/>
  <c r="Q486" i="1"/>
  <c r="P486" i="1"/>
  <c r="O486" i="1"/>
  <c r="N486" i="1"/>
  <c r="F486" i="1"/>
  <c r="Y485" i="1"/>
  <c r="X485" i="1"/>
  <c r="W485" i="1"/>
  <c r="U485" i="1"/>
  <c r="R485" i="1"/>
  <c r="Q485" i="1"/>
  <c r="P485" i="1"/>
  <c r="O485" i="1"/>
  <c r="N485" i="1"/>
  <c r="F485" i="1"/>
  <c r="Y484" i="1"/>
  <c r="X484" i="1"/>
  <c r="W484" i="1"/>
  <c r="U484" i="1"/>
  <c r="R484" i="1"/>
  <c r="Q484" i="1"/>
  <c r="P484" i="1"/>
  <c r="O484" i="1"/>
  <c r="N484" i="1"/>
  <c r="F484" i="1"/>
  <c r="Y483" i="1"/>
  <c r="X483" i="1"/>
  <c r="W483" i="1"/>
  <c r="U483" i="1"/>
  <c r="R483" i="1"/>
  <c r="Q483" i="1"/>
  <c r="P483" i="1"/>
  <c r="O483" i="1"/>
  <c r="N483" i="1"/>
  <c r="F483" i="1"/>
  <c r="Y482" i="1"/>
  <c r="X482" i="1"/>
  <c r="W482" i="1"/>
  <c r="U482" i="1"/>
  <c r="R482" i="1"/>
  <c r="Q482" i="1"/>
  <c r="P482" i="1"/>
  <c r="O482" i="1"/>
  <c r="N482" i="1"/>
  <c r="F482" i="1"/>
  <c r="Y481" i="1"/>
  <c r="X481" i="1"/>
  <c r="W481" i="1"/>
  <c r="U481" i="1"/>
  <c r="R481" i="1"/>
  <c r="Q481" i="1"/>
  <c r="P481" i="1"/>
  <c r="O481" i="1"/>
  <c r="N481" i="1"/>
  <c r="F481" i="1"/>
  <c r="Y480" i="1"/>
  <c r="X480" i="1"/>
  <c r="W480" i="1"/>
  <c r="U480" i="1"/>
  <c r="R480" i="1"/>
  <c r="Q480" i="1"/>
  <c r="P480" i="1"/>
  <c r="O480" i="1"/>
  <c r="N480" i="1"/>
  <c r="F480" i="1"/>
  <c r="Y479" i="1"/>
  <c r="X479" i="1"/>
  <c r="W479" i="1"/>
  <c r="U479" i="1"/>
  <c r="R479" i="1"/>
  <c r="Q479" i="1"/>
  <c r="P479" i="1"/>
  <c r="O479" i="1"/>
  <c r="N479" i="1"/>
  <c r="F479" i="1"/>
  <c r="Y478" i="1"/>
  <c r="X478" i="1"/>
  <c r="W478" i="1"/>
  <c r="U478" i="1"/>
  <c r="R478" i="1"/>
  <c r="Q478" i="1"/>
  <c r="P478" i="1"/>
  <c r="O478" i="1"/>
  <c r="N478" i="1"/>
  <c r="F478" i="1"/>
  <c r="Y477" i="1"/>
  <c r="X477" i="1"/>
  <c r="W477" i="1"/>
  <c r="U477" i="1"/>
  <c r="R477" i="1"/>
  <c r="Q477" i="1"/>
  <c r="P477" i="1"/>
  <c r="O477" i="1"/>
  <c r="N477" i="1"/>
  <c r="F477" i="1"/>
  <c r="Y476" i="1"/>
  <c r="X476" i="1"/>
  <c r="W476" i="1"/>
  <c r="U476" i="1"/>
  <c r="R476" i="1"/>
  <c r="Q476" i="1"/>
  <c r="P476" i="1"/>
  <c r="O476" i="1"/>
  <c r="N476" i="1"/>
  <c r="F476" i="1"/>
  <c r="Y475" i="1"/>
  <c r="X475" i="1"/>
  <c r="W475" i="1"/>
  <c r="U475" i="1"/>
  <c r="R475" i="1"/>
  <c r="Q475" i="1"/>
  <c r="P475" i="1"/>
  <c r="O475" i="1"/>
  <c r="N475" i="1"/>
  <c r="F475" i="1"/>
  <c r="Y474" i="1"/>
  <c r="X474" i="1"/>
  <c r="W474" i="1"/>
  <c r="U474" i="1"/>
  <c r="R474" i="1"/>
  <c r="Q474" i="1"/>
  <c r="P474" i="1"/>
  <c r="O474" i="1"/>
  <c r="N474" i="1"/>
  <c r="F474" i="1"/>
  <c r="Y473" i="1"/>
  <c r="X473" i="1"/>
  <c r="W473" i="1"/>
  <c r="U473" i="1"/>
  <c r="R473" i="1"/>
  <c r="Q473" i="1"/>
  <c r="P473" i="1"/>
  <c r="O473" i="1"/>
  <c r="N473" i="1"/>
  <c r="F473" i="1"/>
  <c r="Y472" i="1"/>
  <c r="X472" i="1"/>
  <c r="W472" i="1"/>
  <c r="U472" i="1"/>
  <c r="R472" i="1"/>
  <c r="Q472" i="1"/>
  <c r="P472" i="1"/>
  <c r="O472" i="1"/>
  <c r="N472" i="1"/>
  <c r="F472" i="1"/>
  <c r="Y471" i="1"/>
  <c r="X471" i="1"/>
  <c r="W471" i="1"/>
  <c r="U471" i="1"/>
  <c r="R471" i="1"/>
  <c r="Q471" i="1"/>
  <c r="P471" i="1"/>
  <c r="O471" i="1"/>
  <c r="N471" i="1"/>
  <c r="F471" i="1"/>
  <c r="Y470" i="1"/>
  <c r="X470" i="1"/>
  <c r="W470" i="1"/>
  <c r="U470" i="1"/>
  <c r="R470" i="1"/>
  <c r="Q470" i="1"/>
  <c r="P470" i="1"/>
  <c r="O470" i="1"/>
  <c r="N470" i="1"/>
  <c r="F470" i="1"/>
  <c r="Y469" i="1"/>
  <c r="X469" i="1"/>
  <c r="W469" i="1"/>
  <c r="U469" i="1"/>
  <c r="R469" i="1"/>
  <c r="Q469" i="1"/>
  <c r="P469" i="1"/>
  <c r="O469" i="1"/>
  <c r="N469" i="1"/>
  <c r="F469" i="1"/>
  <c r="Y468" i="1"/>
  <c r="X468" i="1"/>
  <c r="W468" i="1"/>
  <c r="U468" i="1"/>
  <c r="R468" i="1"/>
  <c r="Q468" i="1"/>
  <c r="P468" i="1"/>
  <c r="O468" i="1"/>
  <c r="N468" i="1"/>
  <c r="F468" i="1"/>
  <c r="Y467" i="1"/>
  <c r="X467" i="1"/>
  <c r="W467" i="1"/>
  <c r="U467" i="1"/>
  <c r="R467" i="1"/>
  <c r="Q467" i="1"/>
  <c r="P467" i="1"/>
  <c r="O467" i="1"/>
  <c r="N467" i="1"/>
  <c r="F467" i="1"/>
  <c r="Y466" i="1"/>
  <c r="X466" i="1"/>
  <c r="W466" i="1"/>
  <c r="U466" i="1"/>
  <c r="R466" i="1"/>
  <c r="Q466" i="1"/>
  <c r="P466" i="1"/>
  <c r="O466" i="1"/>
  <c r="N466" i="1"/>
  <c r="F466" i="1"/>
  <c r="Y465" i="1"/>
  <c r="X465" i="1"/>
  <c r="W465" i="1"/>
  <c r="U465" i="1"/>
  <c r="R465" i="1"/>
  <c r="Q465" i="1"/>
  <c r="P465" i="1"/>
  <c r="O465" i="1"/>
  <c r="N465" i="1"/>
  <c r="F465" i="1"/>
  <c r="Y464" i="1"/>
  <c r="X464" i="1"/>
  <c r="W464" i="1"/>
  <c r="U464" i="1"/>
  <c r="R464" i="1"/>
  <c r="Q464" i="1"/>
  <c r="P464" i="1"/>
  <c r="O464" i="1"/>
  <c r="N464" i="1"/>
  <c r="F464" i="1"/>
  <c r="Y463" i="1"/>
  <c r="X463" i="1"/>
  <c r="W463" i="1"/>
  <c r="U463" i="1"/>
  <c r="R463" i="1"/>
  <c r="Q463" i="1"/>
  <c r="P463" i="1"/>
  <c r="O463" i="1"/>
  <c r="N463" i="1"/>
  <c r="F463" i="1"/>
  <c r="Y462" i="1"/>
  <c r="X462" i="1"/>
  <c r="W462" i="1"/>
  <c r="U462" i="1"/>
  <c r="R462" i="1"/>
  <c r="Q462" i="1"/>
  <c r="P462" i="1"/>
  <c r="O462" i="1"/>
  <c r="N462" i="1"/>
  <c r="F462" i="1"/>
  <c r="Y461" i="1"/>
  <c r="X461" i="1"/>
  <c r="W461" i="1"/>
  <c r="U461" i="1"/>
  <c r="R461" i="1"/>
  <c r="Q461" i="1"/>
  <c r="P461" i="1"/>
  <c r="O461" i="1"/>
  <c r="N461" i="1"/>
  <c r="F461" i="1"/>
  <c r="Y460" i="1"/>
  <c r="X460" i="1"/>
  <c r="W460" i="1"/>
  <c r="U460" i="1"/>
  <c r="R460" i="1"/>
  <c r="Q460" i="1"/>
  <c r="P460" i="1"/>
  <c r="O460" i="1"/>
  <c r="N460" i="1"/>
  <c r="F460" i="1"/>
  <c r="Y459" i="1"/>
  <c r="X459" i="1"/>
  <c r="W459" i="1"/>
  <c r="U459" i="1"/>
  <c r="R459" i="1"/>
  <c r="Q459" i="1"/>
  <c r="P459" i="1"/>
  <c r="O459" i="1"/>
  <c r="N459" i="1"/>
  <c r="F459" i="1"/>
  <c r="Y458" i="1"/>
  <c r="X458" i="1"/>
  <c r="W458" i="1"/>
  <c r="U458" i="1"/>
  <c r="R458" i="1"/>
  <c r="Q458" i="1"/>
  <c r="P458" i="1"/>
  <c r="O458" i="1"/>
  <c r="N458" i="1"/>
  <c r="F458" i="1"/>
  <c r="Y457" i="1"/>
  <c r="X457" i="1"/>
  <c r="W457" i="1"/>
  <c r="U457" i="1"/>
  <c r="R457" i="1"/>
  <c r="Q457" i="1"/>
  <c r="P457" i="1"/>
  <c r="O457" i="1"/>
  <c r="N457" i="1"/>
  <c r="F457" i="1"/>
  <c r="Y456" i="1"/>
  <c r="X456" i="1"/>
  <c r="W456" i="1"/>
  <c r="U456" i="1"/>
  <c r="R456" i="1"/>
  <c r="Q456" i="1"/>
  <c r="P456" i="1"/>
  <c r="O456" i="1"/>
  <c r="N456" i="1"/>
  <c r="F456" i="1"/>
  <c r="Y455" i="1"/>
  <c r="X455" i="1"/>
  <c r="W455" i="1"/>
  <c r="U455" i="1"/>
  <c r="R455" i="1"/>
  <c r="Q455" i="1"/>
  <c r="P455" i="1"/>
  <c r="O455" i="1"/>
  <c r="N455" i="1"/>
  <c r="F455" i="1"/>
  <c r="Y454" i="1"/>
  <c r="X454" i="1"/>
  <c r="W454" i="1"/>
  <c r="U454" i="1"/>
  <c r="R454" i="1"/>
  <c r="Q454" i="1"/>
  <c r="P454" i="1"/>
  <c r="O454" i="1"/>
  <c r="N454" i="1"/>
  <c r="F454" i="1"/>
  <c r="Y453" i="1"/>
  <c r="X453" i="1"/>
  <c r="W453" i="1"/>
  <c r="U453" i="1"/>
  <c r="R453" i="1"/>
  <c r="Q453" i="1"/>
  <c r="P453" i="1"/>
  <c r="O453" i="1"/>
  <c r="N453" i="1"/>
  <c r="F453" i="1"/>
  <c r="Y452" i="1"/>
  <c r="X452" i="1"/>
  <c r="W452" i="1"/>
  <c r="U452" i="1"/>
  <c r="R452" i="1"/>
  <c r="Q452" i="1"/>
  <c r="P452" i="1"/>
  <c r="O452" i="1"/>
  <c r="N452" i="1"/>
  <c r="F452" i="1"/>
  <c r="Y451" i="1"/>
  <c r="X451" i="1"/>
  <c r="W451" i="1"/>
  <c r="U451" i="1"/>
  <c r="R451" i="1"/>
  <c r="Q451" i="1"/>
  <c r="P451" i="1"/>
  <c r="O451" i="1"/>
  <c r="N451" i="1"/>
  <c r="F451" i="1"/>
  <c r="Y450" i="1"/>
  <c r="X450" i="1"/>
  <c r="W450" i="1"/>
  <c r="U450" i="1"/>
  <c r="R450" i="1"/>
  <c r="Q450" i="1"/>
  <c r="P450" i="1"/>
  <c r="O450" i="1"/>
  <c r="N450" i="1"/>
  <c r="F450" i="1"/>
  <c r="Y449" i="1"/>
  <c r="X449" i="1"/>
  <c r="W449" i="1"/>
  <c r="U449" i="1"/>
  <c r="R449" i="1"/>
  <c r="Q449" i="1"/>
  <c r="P449" i="1"/>
  <c r="O449" i="1"/>
  <c r="N449" i="1"/>
  <c r="F449" i="1"/>
  <c r="Y448" i="1"/>
  <c r="X448" i="1"/>
  <c r="W448" i="1"/>
  <c r="U448" i="1"/>
  <c r="R448" i="1"/>
  <c r="Q448" i="1"/>
  <c r="P448" i="1"/>
  <c r="O448" i="1"/>
  <c r="N448" i="1"/>
  <c r="F448" i="1"/>
  <c r="Y447" i="1"/>
  <c r="X447" i="1"/>
  <c r="W447" i="1"/>
  <c r="U447" i="1"/>
  <c r="R447" i="1"/>
  <c r="Q447" i="1"/>
  <c r="P447" i="1"/>
  <c r="O447" i="1"/>
  <c r="N447" i="1"/>
  <c r="F447" i="1"/>
  <c r="Y446" i="1"/>
  <c r="X446" i="1"/>
  <c r="W446" i="1"/>
  <c r="U446" i="1"/>
  <c r="R446" i="1"/>
  <c r="Q446" i="1"/>
  <c r="P446" i="1"/>
  <c r="O446" i="1"/>
  <c r="N446" i="1"/>
  <c r="F446" i="1"/>
  <c r="Y445" i="1"/>
  <c r="X445" i="1"/>
  <c r="W445" i="1"/>
  <c r="U445" i="1"/>
  <c r="R445" i="1"/>
  <c r="Q445" i="1"/>
  <c r="P445" i="1"/>
  <c r="O445" i="1"/>
  <c r="N445" i="1"/>
  <c r="F445" i="1"/>
  <c r="Y444" i="1"/>
  <c r="X444" i="1"/>
  <c r="W444" i="1"/>
  <c r="U444" i="1"/>
  <c r="R444" i="1"/>
  <c r="Q444" i="1"/>
  <c r="P444" i="1"/>
  <c r="O444" i="1"/>
  <c r="N444" i="1"/>
  <c r="F444" i="1"/>
  <c r="Y443" i="1"/>
  <c r="X443" i="1"/>
  <c r="W443" i="1"/>
  <c r="U443" i="1"/>
  <c r="R443" i="1"/>
  <c r="Q443" i="1"/>
  <c r="P443" i="1"/>
  <c r="O443" i="1"/>
  <c r="N443" i="1"/>
  <c r="F443" i="1"/>
  <c r="Y442" i="1"/>
  <c r="X442" i="1"/>
  <c r="W442" i="1"/>
  <c r="U442" i="1"/>
  <c r="R442" i="1"/>
  <c r="Q442" i="1"/>
  <c r="P442" i="1"/>
  <c r="O442" i="1"/>
  <c r="N442" i="1"/>
  <c r="F442" i="1"/>
  <c r="Y441" i="1"/>
  <c r="X441" i="1"/>
  <c r="W441" i="1"/>
  <c r="U441" i="1"/>
  <c r="R441" i="1"/>
  <c r="Q441" i="1"/>
  <c r="P441" i="1"/>
  <c r="O441" i="1"/>
  <c r="N441" i="1"/>
  <c r="F441" i="1"/>
  <c r="Y440" i="1"/>
  <c r="X440" i="1"/>
  <c r="W440" i="1"/>
  <c r="U440" i="1"/>
  <c r="R440" i="1"/>
  <c r="Q440" i="1"/>
  <c r="P440" i="1"/>
  <c r="O440" i="1"/>
  <c r="N440" i="1"/>
  <c r="F440" i="1"/>
  <c r="Y439" i="1"/>
  <c r="X439" i="1"/>
  <c r="W439" i="1"/>
  <c r="U439" i="1"/>
  <c r="R439" i="1"/>
  <c r="Q439" i="1"/>
  <c r="P439" i="1"/>
  <c r="O439" i="1"/>
  <c r="N439" i="1"/>
  <c r="F439" i="1"/>
  <c r="Y438" i="1"/>
  <c r="X438" i="1"/>
  <c r="W438" i="1"/>
  <c r="U438" i="1"/>
  <c r="R438" i="1"/>
  <c r="Q438" i="1"/>
  <c r="P438" i="1"/>
  <c r="O438" i="1"/>
  <c r="N438" i="1"/>
  <c r="F438" i="1"/>
  <c r="Y437" i="1"/>
  <c r="X437" i="1"/>
  <c r="W437" i="1"/>
  <c r="U437" i="1"/>
  <c r="R437" i="1"/>
  <c r="Q437" i="1"/>
  <c r="P437" i="1"/>
  <c r="O437" i="1"/>
  <c r="N437" i="1"/>
  <c r="F437" i="1"/>
  <c r="Y436" i="1"/>
  <c r="X436" i="1"/>
  <c r="W436" i="1"/>
  <c r="U436" i="1"/>
  <c r="R436" i="1"/>
  <c r="Q436" i="1"/>
  <c r="P436" i="1"/>
  <c r="O436" i="1"/>
  <c r="N436" i="1"/>
  <c r="F436" i="1"/>
  <c r="Y435" i="1"/>
  <c r="X435" i="1"/>
  <c r="W435" i="1"/>
  <c r="U435" i="1"/>
  <c r="R435" i="1"/>
  <c r="Q435" i="1"/>
  <c r="P435" i="1"/>
  <c r="O435" i="1"/>
  <c r="N435" i="1"/>
  <c r="F435" i="1"/>
  <c r="Y434" i="1"/>
  <c r="X434" i="1"/>
  <c r="W434" i="1"/>
  <c r="U434" i="1"/>
  <c r="R434" i="1"/>
  <c r="Q434" i="1"/>
  <c r="P434" i="1"/>
  <c r="O434" i="1"/>
  <c r="N434" i="1"/>
  <c r="F434" i="1"/>
  <c r="Y433" i="1"/>
  <c r="X433" i="1"/>
  <c r="W433" i="1"/>
  <c r="U433" i="1"/>
  <c r="R433" i="1"/>
  <c r="Q433" i="1"/>
  <c r="P433" i="1"/>
  <c r="O433" i="1"/>
  <c r="N433" i="1"/>
  <c r="F433" i="1"/>
  <c r="Y432" i="1"/>
  <c r="X432" i="1"/>
  <c r="W432" i="1"/>
  <c r="U432" i="1"/>
  <c r="R432" i="1"/>
  <c r="Q432" i="1"/>
  <c r="P432" i="1"/>
  <c r="O432" i="1"/>
  <c r="N432" i="1"/>
  <c r="F432" i="1"/>
  <c r="Y431" i="1"/>
  <c r="X431" i="1"/>
  <c r="W431" i="1"/>
  <c r="U431" i="1"/>
  <c r="R431" i="1"/>
  <c r="Q431" i="1"/>
  <c r="P431" i="1"/>
  <c r="O431" i="1"/>
  <c r="N431" i="1"/>
  <c r="F431" i="1"/>
  <c r="Y430" i="1"/>
  <c r="X430" i="1"/>
  <c r="W430" i="1"/>
  <c r="U430" i="1"/>
  <c r="R430" i="1"/>
  <c r="Q430" i="1"/>
  <c r="P430" i="1"/>
  <c r="O430" i="1"/>
  <c r="N430" i="1"/>
  <c r="F430" i="1"/>
  <c r="Y429" i="1"/>
  <c r="X429" i="1"/>
  <c r="W429" i="1"/>
  <c r="U429" i="1"/>
  <c r="R429" i="1"/>
  <c r="Q429" i="1"/>
  <c r="P429" i="1"/>
  <c r="O429" i="1"/>
  <c r="N429" i="1"/>
  <c r="F429" i="1"/>
  <c r="Y428" i="1"/>
  <c r="X428" i="1"/>
  <c r="W428" i="1"/>
  <c r="U428" i="1"/>
  <c r="R428" i="1"/>
  <c r="Q428" i="1"/>
  <c r="P428" i="1"/>
  <c r="O428" i="1"/>
  <c r="N428" i="1"/>
  <c r="F428" i="1"/>
  <c r="Y427" i="1"/>
  <c r="X427" i="1"/>
  <c r="W427" i="1"/>
  <c r="U427" i="1"/>
  <c r="R427" i="1"/>
  <c r="Q427" i="1"/>
  <c r="P427" i="1"/>
  <c r="O427" i="1"/>
  <c r="N427" i="1"/>
  <c r="F427" i="1"/>
  <c r="Y426" i="1"/>
  <c r="X426" i="1"/>
  <c r="W426" i="1"/>
  <c r="U426" i="1"/>
  <c r="R426" i="1"/>
  <c r="Q426" i="1"/>
  <c r="P426" i="1"/>
  <c r="O426" i="1"/>
  <c r="N426" i="1"/>
  <c r="F426" i="1"/>
  <c r="Y425" i="1"/>
  <c r="X425" i="1"/>
  <c r="W425" i="1"/>
  <c r="U425" i="1"/>
  <c r="R425" i="1"/>
  <c r="Q425" i="1"/>
  <c r="P425" i="1"/>
  <c r="O425" i="1"/>
  <c r="N425" i="1"/>
  <c r="F425" i="1"/>
  <c r="Y424" i="1"/>
  <c r="X424" i="1"/>
  <c r="W424" i="1"/>
  <c r="U424" i="1"/>
  <c r="R424" i="1"/>
  <c r="Q424" i="1"/>
  <c r="P424" i="1"/>
  <c r="O424" i="1"/>
  <c r="N424" i="1"/>
  <c r="F424" i="1"/>
  <c r="Y423" i="1"/>
  <c r="X423" i="1"/>
  <c r="W423" i="1"/>
  <c r="U423" i="1"/>
  <c r="R423" i="1"/>
  <c r="Q423" i="1"/>
  <c r="P423" i="1"/>
  <c r="O423" i="1"/>
  <c r="N423" i="1"/>
  <c r="F423" i="1"/>
  <c r="Y422" i="1"/>
  <c r="X422" i="1"/>
  <c r="W422" i="1"/>
  <c r="U422" i="1"/>
  <c r="R422" i="1"/>
  <c r="Q422" i="1"/>
  <c r="P422" i="1"/>
  <c r="O422" i="1"/>
  <c r="N422" i="1"/>
  <c r="F422" i="1"/>
  <c r="Y421" i="1"/>
  <c r="X421" i="1"/>
  <c r="W421" i="1"/>
  <c r="U421" i="1"/>
  <c r="R421" i="1"/>
  <c r="Q421" i="1"/>
  <c r="P421" i="1"/>
  <c r="O421" i="1"/>
  <c r="N421" i="1"/>
  <c r="F421" i="1"/>
  <c r="Y420" i="1"/>
  <c r="X420" i="1"/>
  <c r="W420" i="1"/>
  <c r="U420" i="1"/>
  <c r="R420" i="1"/>
  <c r="Q420" i="1"/>
  <c r="P420" i="1"/>
  <c r="O420" i="1"/>
  <c r="N420" i="1"/>
  <c r="F420" i="1"/>
  <c r="Y419" i="1"/>
  <c r="X419" i="1"/>
  <c r="W419" i="1"/>
  <c r="U419" i="1"/>
  <c r="R419" i="1"/>
  <c r="Q419" i="1"/>
  <c r="P419" i="1"/>
  <c r="O419" i="1"/>
  <c r="N419" i="1"/>
  <c r="F419" i="1"/>
  <c r="Y418" i="1"/>
  <c r="X418" i="1"/>
  <c r="W418" i="1"/>
  <c r="U418" i="1"/>
  <c r="R418" i="1"/>
  <c r="Q418" i="1"/>
  <c r="P418" i="1"/>
  <c r="O418" i="1"/>
  <c r="N418" i="1"/>
  <c r="F418" i="1"/>
  <c r="Y417" i="1"/>
  <c r="X417" i="1"/>
  <c r="W417" i="1"/>
  <c r="U417" i="1"/>
  <c r="R417" i="1"/>
  <c r="Q417" i="1"/>
  <c r="P417" i="1"/>
  <c r="O417" i="1"/>
  <c r="N417" i="1"/>
  <c r="F417" i="1"/>
  <c r="Y416" i="1"/>
  <c r="X416" i="1"/>
  <c r="W416" i="1"/>
  <c r="U416" i="1"/>
  <c r="R416" i="1"/>
  <c r="Q416" i="1"/>
  <c r="P416" i="1"/>
  <c r="O416" i="1"/>
  <c r="N416" i="1"/>
  <c r="F416" i="1"/>
  <c r="Y415" i="1"/>
  <c r="X415" i="1"/>
  <c r="W415" i="1"/>
  <c r="U415" i="1"/>
  <c r="R415" i="1"/>
  <c r="Q415" i="1"/>
  <c r="P415" i="1"/>
  <c r="O415" i="1"/>
  <c r="N415" i="1"/>
  <c r="F415" i="1"/>
  <c r="Y414" i="1"/>
  <c r="X414" i="1"/>
  <c r="W414" i="1"/>
  <c r="U414" i="1"/>
  <c r="R414" i="1"/>
  <c r="Q414" i="1"/>
  <c r="P414" i="1"/>
  <c r="O414" i="1"/>
  <c r="N414" i="1"/>
  <c r="F414" i="1"/>
  <c r="Y413" i="1"/>
  <c r="X413" i="1"/>
  <c r="W413" i="1"/>
  <c r="U413" i="1"/>
  <c r="R413" i="1"/>
  <c r="Q413" i="1"/>
  <c r="P413" i="1"/>
  <c r="O413" i="1"/>
  <c r="N413" i="1"/>
  <c r="F413" i="1"/>
  <c r="Y412" i="1"/>
  <c r="X412" i="1"/>
  <c r="W412" i="1"/>
  <c r="U412" i="1"/>
  <c r="R412" i="1"/>
  <c r="Q412" i="1"/>
  <c r="P412" i="1"/>
  <c r="O412" i="1"/>
  <c r="N412" i="1"/>
  <c r="F412" i="1"/>
  <c r="Y411" i="1"/>
  <c r="X411" i="1"/>
  <c r="W411" i="1"/>
  <c r="U411" i="1"/>
  <c r="R411" i="1"/>
  <c r="Q411" i="1"/>
  <c r="P411" i="1"/>
  <c r="O411" i="1"/>
  <c r="N411" i="1"/>
  <c r="F411" i="1"/>
  <c r="Y410" i="1"/>
  <c r="X410" i="1"/>
  <c r="W410" i="1"/>
  <c r="U410" i="1"/>
  <c r="R410" i="1"/>
  <c r="Q410" i="1"/>
  <c r="P410" i="1"/>
  <c r="O410" i="1"/>
  <c r="N410" i="1"/>
  <c r="F410" i="1"/>
  <c r="Y409" i="1"/>
  <c r="X409" i="1"/>
  <c r="W409" i="1"/>
  <c r="U409" i="1"/>
  <c r="R409" i="1"/>
  <c r="Q409" i="1"/>
  <c r="P409" i="1"/>
  <c r="O409" i="1"/>
  <c r="N409" i="1"/>
  <c r="F409" i="1"/>
  <c r="Y408" i="1"/>
  <c r="X408" i="1"/>
  <c r="W408" i="1"/>
  <c r="U408" i="1"/>
  <c r="R408" i="1"/>
  <c r="Q408" i="1"/>
  <c r="P408" i="1"/>
  <c r="O408" i="1"/>
  <c r="N408" i="1"/>
  <c r="F408" i="1"/>
  <c r="Y407" i="1"/>
  <c r="X407" i="1"/>
  <c r="W407" i="1"/>
  <c r="U407" i="1"/>
  <c r="R407" i="1"/>
  <c r="Q407" i="1"/>
  <c r="P407" i="1"/>
  <c r="O407" i="1"/>
  <c r="N407" i="1"/>
  <c r="F407" i="1"/>
  <c r="Y406" i="1"/>
  <c r="X406" i="1"/>
  <c r="W406" i="1"/>
  <c r="U406" i="1"/>
  <c r="R406" i="1"/>
  <c r="Q406" i="1"/>
  <c r="P406" i="1"/>
  <c r="O406" i="1"/>
  <c r="N406" i="1"/>
  <c r="F406" i="1"/>
  <c r="Y405" i="1"/>
  <c r="X405" i="1"/>
  <c r="W405" i="1"/>
  <c r="U405" i="1"/>
  <c r="R405" i="1"/>
  <c r="Q405" i="1"/>
  <c r="P405" i="1"/>
  <c r="O405" i="1"/>
  <c r="N405" i="1"/>
  <c r="F405" i="1"/>
  <c r="Y404" i="1"/>
  <c r="X404" i="1"/>
  <c r="W404" i="1"/>
  <c r="U404" i="1"/>
  <c r="R404" i="1"/>
  <c r="Q404" i="1"/>
  <c r="P404" i="1"/>
  <c r="O404" i="1"/>
  <c r="N404" i="1"/>
  <c r="F404" i="1"/>
  <c r="Y403" i="1"/>
  <c r="X403" i="1"/>
  <c r="W403" i="1"/>
  <c r="U403" i="1"/>
  <c r="R403" i="1"/>
  <c r="Q403" i="1"/>
  <c r="P403" i="1"/>
  <c r="O403" i="1"/>
  <c r="N403" i="1"/>
  <c r="F403" i="1"/>
  <c r="Y402" i="1"/>
  <c r="X402" i="1"/>
  <c r="W402" i="1"/>
  <c r="U402" i="1"/>
  <c r="R402" i="1"/>
  <c r="Q402" i="1"/>
  <c r="P402" i="1"/>
  <c r="O402" i="1"/>
  <c r="N402" i="1"/>
  <c r="F402" i="1"/>
  <c r="Y401" i="1"/>
  <c r="X401" i="1"/>
  <c r="W401" i="1"/>
  <c r="U401" i="1"/>
  <c r="R401" i="1"/>
  <c r="Q401" i="1"/>
  <c r="P401" i="1"/>
  <c r="O401" i="1"/>
  <c r="N401" i="1"/>
  <c r="F401" i="1"/>
  <c r="Y400" i="1"/>
  <c r="X400" i="1"/>
  <c r="W400" i="1"/>
  <c r="U400" i="1"/>
  <c r="R400" i="1"/>
  <c r="Q400" i="1"/>
  <c r="P400" i="1"/>
  <c r="O400" i="1"/>
  <c r="N400" i="1"/>
  <c r="F400" i="1"/>
  <c r="Y399" i="1"/>
  <c r="X399" i="1"/>
  <c r="W399" i="1"/>
  <c r="U399" i="1"/>
  <c r="R399" i="1"/>
  <c r="Q399" i="1"/>
  <c r="P399" i="1"/>
  <c r="O399" i="1"/>
  <c r="N399" i="1"/>
  <c r="F399" i="1"/>
  <c r="Y398" i="1"/>
  <c r="X398" i="1"/>
  <c r="W398" i="1"/>
  <c r="U398" i="1"/>
  <c r="R398" i="1"/>
  <c r="Q398" i="1"/>
  <c r="P398" i="1"/>
  <c r="O398" i="1"/>
  <c r="N398" i="1"/>
  <c r="F398" i="1"/>
  <c r="Y397" i="1"/>
  <c r="X397" i="1"/>
  <c r="W397" i="1"/>
  <c r="U397" i="1"/>
  <c r="R397" i="1"/>
  <c r="Q397" i="1"/>
  <c r="P397" i="1"/>
  <c r="O397" i="1"/>
  <c r="N397" i="1"/>
  <c r="F397" i="1"/>
  <c r="Y396" i="1"/>
  <c r="X396" i="1"/>
  <c r="W396" i="1"/>
  <c r="U396" i="1"/>
  <c r="R396" i="1"/>
  <c r="Q396" i="1"/>
  <c r="P396" i="1"/>
  <c r="O396" i="1"/>
  <c r="N396" i="1"/>
  <c r="F396" i="1"/>
  <c r="Y395" i="1"/>
  <c r="X395" i="1"/>
  <c r="W395" i="1"/>
  <c r="U395" i="1"/>
  <c r="R395" i="1"/>
  <c r="Q395" i="1"/>
  <c r="P395" i="1"/>
  <c r="O395" i="1"/>
  <c r="N395" i="1"/>
  <c r="F395" i="1"/>
  <c r="Y394" i="1"/>
  <c r="X394" i="1"/>
  <c r="W394" i="1"/>
  <c r="U394" i="1"/>
  <c r="R394" i="1"/>
  <c r="Q394" i="1"/>
  <c r="P394" i="1"/>
  <c r="O394" i="1"/>
  <c r="N394" i="1"/>
  <c r="F394" i="1"/>
  <c r="Y393" i="1"/>
  <c r="X393" i="1"/>
  <c r="W393" i="1"/>
  <c r="U393" i="1"/>
  <c r="R393" i="1"/>
  <c r="Q393" i="1"/>
  <c r="P393" i="1"/>
  <c r="O393" i="1"/>
  <c r="N393" i="1"/>
  <c r="F393" i="1"/>
  <c r="Y392" i="1"/>
  <c r="X392" i="1"/>
  <c r="W392" i="1"/>
  <c r="U392" i="1"/>
  <c r="R392" i="1"/>
  <c r="Q392" i="1"/>
  <c r="P392" i="1"/>
  <c r="O392" i="1"/>
  <c r="N392" i="1"/>
  <c r="F392" i="1"/>
  <c r="Y391" i="1"/>
  <c r="X391" i="1"/>
  <c r="W391" i="1"/>
  <c r="U391" i="1"/>
  <c r="R391" i="1"/>
  <c r="Q391" i="1"/>
  <c r="P391" i="1"/>
  <c r="O391" i="1"/>
  <c r="N391" i="1"/>
  <c r="F391" i="1"/>
  <c r="Y390" i="1"/>
  <c r="X390" i="1"/>
  <c r="W390" i="1"/>
  <c r="U390" i="1"/>
  <c r="R390" i="1"/>
  <c r="Q390" i="1"/>
  <c r="P390" i="1"/>
  <c r="O390" i="1"/>
  <c r="N390" i="1"/>
  <c r="F390" i="1"/>
  <c r="Y389" i="1"/>
  <c r="X389" i="1"/>
  <c r="W389" i="1"/>
  <c r="U389" i="1"/>
  <c r="R389" i="1"/>
  <c r="Q389" i="1"/>
  <c r="P389" i="1"/>
  <c r="O389" i="1"/>
  <c r="N389" i="1"/>
  <c r="F389" i="1"/>
  <c r="Y388" i="1"/>
  <c r="X388" i="1"/>
  <c r="W388" i="1"/>
  <c r="U388" i="1"/>
  <c r="R388" i="1"/>
  <c r="Q388" i="1"/>
  <c r="P388" i="1"/>
  <c r="O388" i="1"/>
  <c r="N388" i="1"/>
  <c r="F388" i="1"/>
  <c r="Y387" i="1"/>
  <c r="X387" i="1"/>
  <c r="W387" i="1"/>
  <c r="U387" i="1"/>
  <c r="R387" i="1"/>
  <c r="Q387" i="1"/>
  <c r="P387" i="1"/>
  <c r="O387" i="1"/>
  <c r="N387" i="1"/>
  <c r="F387" i="1"/>
  <c r="Y386" i="1"/>
  <c r="X386" i="1"/>
  <c r="W386" i="1"/>
  <c r="U386" i="1"/>
  <c r="R386" i="1"/>
  <c r="Q386" i="1"/>
  <c r="P386" i="1"/>
  <c r="O386" i="1"/>
  <c r="N386" i="1"/>
  <c r="F386" i="1"/>
  <c r="Y385" i="1"/>
  <c r="X385" i="1"/>
  <c r="W385" i="1"/>
  <c r="U385" i="1"/>
  <c r="R385" i="1"/>
  <c r="Q385" i="1"/>
  <c r="P385" i="1"/>
  <c r="O385" i="1"/>
  <c r="N385" i="1"/>
  <c r="F385" i="1"/>
  <c r="Y384" i="1"/>
  <c r="X384" i="1"/>
  <c r="W384" i="1"/>
  <c r="U384" i="1"/>
  <c r="R384" i="1"/>
  <c r="Q384" i="1"/>
  <c r="P384" i="1"/>
  <c r="O384" i="1"/>
  <c r="N384" i="1"/>
  <c r="F384" i="1"/>
  <c r="Y383" i="1"/>
  <c r="X383" i="1"/>
  <c r="W383" i="1"/>
  <c r="U383" i="1"/>
  <c r="R383" i="1"/>
  <c r="Q383" i="1"/>
  <c r="P383" i="1"/>
  <c r="O383" i="1"/>
  <c r="N383" i="1"/>
  <c r="F383" i="1"/>
  <c r="Y382" i="1"/>
  <c r="X382" i="1"/>
  <c r="W382" i="1"/>
  <c r="U382" i="1"/>
  <c r="R382" i="1"/>
  <c r="Q382" i="1"/>
  <c r="P382" i="1"/>
  <c r="O382" i="1"/>
  <c r="N382" i="1"/>
  <c r="F382" i="1"/>
  <c r="Y381" i="1"/>
  <c r="X381" i="1"/>
  <c r="W381" i="1"/>
  <c r="U381" i="1"/>
  <c r="R381" i="1"/>
  <c r="Q381" i="1"/>
  <c r="P381" i="1"/>
  <c r="O381" i="1"/>
  <c r="N381" i="1"/>
  <c r="F381" i="1"/>
  <c r="Y380" i="1"/>
  <c r="X380" i="1"/>
  <c r="W380" i="1"/>
  <c r="U380" i="1"/>
  <c r="R380" i="1"/>
  <c r="Q380" i="1"/>
  <c r="P380" i="1"/>
  <c r="O380" i="1"/>
  <c r="N380" i="1"/>
  <c r="F380" i="1"/>
  <c r="Y379" i="1"/>
  <c r="X379" i="1"/>
  <c r="W379" i="1"/>
  <c r="U379" i="1"/>
  <c r="R379" i="1"/>
  <c r="Q379" i="1"/>
  <c r="P379" i="1"/>
  <c r="O379" i="1"/>
  <c r="N379" i="1"/>
  <c r="F379" i="1"/>
  <c r="Y378" i="1"/>
  <c r="X378" i="1"/>
  <c r="W378" i="1"/>
  <c r="U378" i="1"/>
  <c r="R378" i="1"/>
  <c r="Q378" i="1"/>
  <c r="P378" i="1"/>
  <c r="O378" i="1"/>
  <c r="N378" i="1"/>
  <c r="F378" i="1"/>
  <c r="Y377" i="1"/>
  <c r="X377" i="1"/>
  <c r="W377" i="1"/>
  <c r="U377" i="1"/>
  <c r="R377" i="1"/>
  <c r="Q377" i="1"/>
  <c r="P377" i="1"/>
  <c r="O377" i="1"/>
  <c r="N377" i="1"/>
  <c r="F377" i="1"/>
  <c r="Y376" i="1"/>
  <c r="X376" i="1"/>
  <c r="W376" i="1"/>
  <c r="U376" i="1"/>
  <c r="R376" i="1"/>
  <c r="Q376" i="1"/>
  <c r="P376" i="1"/>
  <c r="O376" i="1"/>
  <c r="N376" i="1"/>
  <c r="F376" i="1"/>
  <c r="Y375" i="1"/>
  <c r="X375" i="1"/>
  <c r="W375" i="1"/>
  <c r="U375" i="1"/>
  <c r="R375" i="1"/>
  <c r="Q375" i="1"/>
  <c r="P375" i="1"/>
  <c r="O375" i="1"/>
  <c r="N375" i="1"/>
  <c r="F375" i="1"/>
  <c r="Y374" i="1"/>
  <c r="X374" i="1"/>
  <c r="W374" i="1"/>
  <c r="U374" i="1"/>
  <c r="R374" i="1"/>
  <c r="Q374" i="1"/>
  <c r="P374" i="1"/>
  <c r="O374" i="1"/>
  <c r="N374" i="1"/>
  <c r="F374" i="1"/>
  <c r="Y373" i="1"/>
  <c r="X373" i="1"/>
  <c r="W373" i="1"/>
  <c r="U373" i="1"/>
  <c r="R373" i="1"/>
  <c r="Q373" i="1"/>
  <c r="P373" i="1"/>
  <c r="O373" i="1"/>
  <c r="N373" i="1"/>
  <c r="F373" i="1"/>
  <c r="Y372" i="1"/>
  <c r="X372" i="1"/>
  <c r="W372" i="1"/>
  <c r="U372" i="1"/>
  <c r="R372" i="1"/>
  <c r="Q372" i="1"/>
  <c r="P372" i="1"/>
  <c r="O372" i="1"/>
  <c r="N372" i="1"/>
  <c r="F372" i="1"/>
  <c r="Y371" i="1"/>
  <c r="X371" i="1"/>
  <c r="W371" i="1"/>
  <c r="U371" i="1"/>
  <c r="R371" i="1"/>
  <c r="Q371" i="1"/>
  <c r="P371" i="1"/>
  <c r="O371" i="1"/>
  <c r="N371" i="1"/>
  <c r="F371" i="1"/>
  <c r="Y370" i="1"/>
  <c r="X370" i="1"/>
  <c r="W370" i="1"/>
  <c r="U370" i="1"/>
  <c r="R370" i="1"/>
  <c r="Q370" i="1"/>
  <c r="P370" i="1"/>
  <c r="O370" i="1"/>
  <c r="N370" i="1"/>
  <c r="F370" i="1"/>
  <c r="Y369" i="1"/>
  <c r="X369" i="1"/>
  <c r="W369" i="1"/>
  <c r="U369" i="1"/>
  <c r="R369" i="1"/>
  <c r="Q369" i="1"/>
  <c r="P369" i="1"/>
  <c r="O369" i="1"/>
  <c r="N369" i="1"/>
  <c r="F369" i="1"/>
  <c r="Y368" i="1"/>
  <c r="X368" i="1"/>
  <c r="W368" i="1"/>
  <c r="U368" i="1"/>
  <c r="R368" i="1"/>
  <c r="Q368" i="1"/>
  <c r="P368" i="1"/>
  <c r="O368" i="1"/>
  <c r="N368" i="1"/>
  <c r="F368" i="1"/>
  <c r="Y367" i="1"/>
  <c r="X367" i="1"/>
  <c r="W367" i="1"/>
  <c r="U367" i="1"/>
  <c r="R367" i="1"/>
  <c r="Q367" i="1"/>
  <c r="P367" i="1"/>
  <c r="O367" i="1"/>
  <c r="N367" i="1"/>
  <c r="F367" i="1"/>
  <c r="Y366" i="1"/>
  <c r="X366" i="1"/>
  <c r="W366" i="1"/>
  <c r="U366" i="1"/>
  <c r="R366" i="1"/>
  <c r="Q366" i="1"/>
  <c r="P366" i="1"/>
  <c r="O366" i="1"/>
  <c r="N366" i="1"/>
  <c r="F366" i="1"/>
  <c r="Y365" i="1"/>
  <c r="X365" i="1"/>
  <c r="W365" i="1"/>
  <c r="U365" i="1"/>
  <c r="R365" i="1"/>
  <c r="Q365" i="1"/>
  <c r="P365" i="1"/>
  <c r="O365" i="1"/>
  <c r="N365" i="1"/>
  <c r="F365" i="1"/>
  <c r="Y364" i="1"/>
  <c r="X364" i="1"/>
  <c r="W364" i="1"/>
  <c r="U364" i="1"/>
  <c r="R364" i="1"/>
  <c r="Q364" i="1"/>
  <c r="P364" i="1"/>
  <c r="O364" i="1"/>
  <c r="N364" i="1"/>
  <c r="F364" i="1"/>
  <c r="Y363" i="1"/>
  <c r="X363" i="1"/>
  <c r="W363" i="1"/>
  <c r="U363" i="1"/>
  <c r="R363" i="1"/>
  <c r="Q363" i="1"/>
  <c r="P363" i="1"/>
  <c r="O363" i="1"/>
  <c r="N363" i="1"/>
  <c r="F363" i="1"/>
  <c r="Y362" i="1"/>
  <c r="X362" i="1"/>
  <c r="W362" i="1"/>
  <c r="U362" i="1"/>
  <c r="R362" i="1"/>
  <c r="Q362" i="1"/>
  <c r="P362" i="1"/>
  <c r="O362" i="1"/>
  <c r="N362" i="1"/>
  <c r="F362" i="1"/>
  <c r="Y361" i="1"/>
  <c r="X361" i="1"/>
  <c r="W361" i="1"/>
  <c r="U361" i="1"/>
  <c r="R361" i="1"/>
  <c r="Q361" i="1"/>
  <c r="P361" i="1"/>
  <c r="O361" i="1"/>
  <c r="N361" i="1"/>
  <c r="F361" i="1"/>
  <c r="Y360" i="1"/>
  <c r="X360" i="1"/>
  <c r="W360" i="1"/>
  <c r="U360" i="1"/>
  <c r="R360" i="1"/>
  <c r="Q360" i="1"/>
  <c r="P360" i="1"/>
  <c r="O360" i="1"/>
  <c r="N360" i="1"/>
  <c r="F360" i="1"/>
  <c r="Y359" i="1"/>
  <c r="X359" i="1"/>
  <c r="W359" i="1"/>
  <c r="U359" i="1"/>
  <c r="R359" i="1"/>
  <c r="Q359" i="1"/>
  <c r="P359" i="1"/>
  <c r="O359" i="1"/>
  <c r="N359" i="1"/>
  <c r="F359" i="1"/>
  <c r="Y358" i="1"/>
  <c r="X358" i="1"/>
  <c r="W358" i="1"/>
  <c r="U358" i="1"/>
  <c r="R358" i="1"/>
  <c r="Q358" i="1"/>
  <c r="P358" i="1"/>
  <c r="O358" i="1"/>
  <c r="N358" i="1"/>
  <c r="F358" i="1"/>
  <c r="Y357" i="1"/>
  <c r="X357" i="1"/>
  <c r="W357" i="1"/>
  <c r="U357" i="1"/>
  <c r="R357" i="1"/>
  <c r="Q357" i="1"/>
  <c r="P357" i="1"/>
  <c r="O357" i="1"/>
  <c r="N357" i="1"/>
  <c r="F357" i="1"/>
  <c r="Y356" i="1"/>
  <c r="X356" i="1"/>
  <c r="W356" i="1"/>
  <c r="U356" i="1"/>
  <c r="R356" i="1"/>
  <c r="Q356" i="1"/>
  <c r="P356" i="1"/>
  <c r="O356" i="1"/>
  <c r="N356" i="1"/>
  <c r="F356" i="1"/>
  <c r="Y355" i="1"/>
  <c r="X355" i="1"/>
  <c r="W355" i="1"/>
  <c r="U355" i="1"/>
  <c r="R355" i="1"/>
  <c r="Q355" i="1"/>
  <c r="P355" i="1"/>
  <c r="O355" i="1"/>
  <c r="N355" i="1"/>
  <c r="F355" i="1"/>
  <c r="Y354" i="1"/>
  <c r="X354" i="1"/>
  <c r="W354" i="1"/>
  <c r="U354" i="1"/>
  <c r="R354" i="1"/>
  <c r="Q354" i="1"/>
  <c r="P354" i="1"/>
  <c r="O354" i="1"/>
  <c r="N354" i="1"/>
  <c r="F354" i="1"/>
  <c r="Y353" i="1"/>
  <c r="X353" i="1"/>
  <c r="W353" i="1"/>
  <c r="U353" i="1"/>
  <c r="R353" i="1"/>
  <c r="Q353" i="1"/>
  <c r="P353" i="1"/>
  <c r="O353" i="1"/>
  <c r="N353" i="1"/>
  <c r="F353" i="1"/>
  <c r="Y352" i="1"/>
  <c r="X352" i="1"/>
  <c r="W352" i="1"/>
  <c r="U352" i="1"/>
  <c r="R352" i="1"/>
  <c r="Q352" i="1"/>
  <c r="P352" i="1"/>
  <c r="O352" i="1"/>
  <c r="N352" i="1"/>
  <c r="F352" i="1"/>
  <c r="Y351" i="1"/>
  <c r="X351" i="1"/>
  <c r="W351" i="1"/>
  <c r="U351" i="1"/>
  <c r="R351" i="1"/>
  <c r="Q351" i="1"/>
  <c r="P351" i="1"/>
  <c r="O351" i="1"/>
  <c r="N351" i="1"/>
  <c r="F351" i="1"/>
  <c r="Y350" i="1"/>
  <c r="X350" i="1"/>
  <c r="W350" i="1"/>
  <c r="U350" i="1"/>
  <c r="R350" i="1"/>
  <c r="Q350" i="1"/>
  <c r="P350" i="1"/>
  <c r="O350" i="1"/>
  <c r="N350" i="1"/>
  <c r="F350" i="1"/>
  <c r="Y349" i="1"/>
  <c r="X349" i="1"/>
  <c r="W349" i="1"/>
  <c r="U349" i="1"/>
  <c r="R349" i="1"/>
  <c r="Q349" i="1"/>
  <c r="P349" i="1"/>
  <c r="O349" i="1"/>
  <c r="N349" i="1"/>
  <c r="F349" i="1"/>
  <c r="Y348" i="1"/>
  <c r="X348" i="1"/>
  <c r="W348" i="1"/>
  <c r="U348" i="1"/>
  <c r="R348" i="1"/>
  <c r="Q348" i="1"/>
  <c r="P348" i="1"/>
  <c r="O348" i="1"/>
  <c r="N348" i="1"/>
  <c r="F348" i="1"/>
  <c r="Y347" i="1"/>
  <c r="X347" i="1"/>
  <c r="W347" i="1"/>
  <c r="U347" i="1"/>
  <c r="R347" i="1"/>
  <c r="Q347" i="1"/>
  <c r="P347" i="1"/>
  <c r="O347" i="1"/>
  <c r="N347" i="1"/>
  <c r="F347" i="1"/>
  <c r="Y346" i="1"/>
  <c r="X346" i="1"/>
  <c r="W346" i="1"/>
  <c r="U346" i="1"/>
  <c r="R346" i="1"/>
  <c r="Q346" i="1"/>
  <c r="P346" i="1"/>
  <c r="O346" i="1"/>
  <c r="N346" i="1"/>
  <c r="F346" i="1"/>
  <c r="Y345" i="1"/>
  <c r="X345" i="1"/>
  <c r="W345" i="1"/>
  <c r="U345" i="1"/>
  <c r="R345" i="1"/>
  <c r="Q345" i="1"/>
  <c r="P345" i="1"/>
  <c r="O345" i="1"/>
  <c r="N345" i="1"/>
  <c r="F345" i="1"/>
  <c r="Y344" i="1"/>
  <c r="X344" i="1"/>
  <c r="W344" i="1"/>
  <c r="U344" i="1"/>
  <c r="R344" i="1"/>
  <c r="Q344" i="1"/>
  <c r="P344" i="1"/>
  <c r="O344" i="1"/>
  <c r="N344" i="1"/>
  <c r="F344" i="1"/>
  <c r="Y343" i="1"/>
  <c r="X343" i="1"/>
  <c r="W343" i="1"/>
  <c r="U343" i="1"/>
  <c r="R343" i="1"/>
  <c r="Q343" i="1"/>
  <c r="P343" i="1"/>
  <c r="O343" i="1"/>
  <c r="N343" i="1"/>
  <c r="F343" i="1"/>
  <c r="Y342" i="1"/>
  <c r="X342" i="1"/>
  <c r="W342" i="1"/>
  <c r="U342" i="1"/>
  <c r="R342" i="1"/>
  <c r="Q342" i="1"/>
  <c r="P342" i="1"/>
  <c r="O342" i="1"/>
  <c r="N342" i="1"/>
  <c r="F342" i="1"/>
  <c r="Y341" i="1"/>
  <c r="X341" i="1"/>
  <c r="W341" i="1"/>
  <c r="U341" i="1"/>
  <c r="R341" i="1"/>
  <c r="Q341" i="1"/>
  <c r="P341" i="1"/>
  <c r="O341" i="1"/>
  <c r="N341" i="1"/>
  <c r="F341" i="1"/>
  <c r="Y340" i="1"/>
  <c r="X340" i="1"/>
  <c r="W340" i="1"/>
  <c r="U340" i="1"/>
  <c r="R340" i="1"/>
  <c r="Q340" i="1"/>
  <c r="P340" i="1"/>
  <c r="O340" i="1"/>
  <c r="N340" i="1"/>
  <c r="F340" i="1"/>
  <c r="Y339" i="1"/>
  <c r="X339" i="1"/>
  <c r="W339" i="1"/>
  <c r="U339" i="1"/>
  <c r="R339" i="1"/>
  <c r="Q339" i="1"/>
  <c r="P339" i="1"/>
  <c r="O339" i="1"/>
  <c r="N339" i="1"/>
  <c r="F339" i="1"/>
  <c r="Y338" i="1"/>
  <c r="X338" i="1"/>
  <c r="W338" i="1"/>
  <c r="U338" i="1"/>
  <c r="R338" i="1"/>
  <c r="Q338" i="1"/>
  <c r="P338" i="1"/>
  <c r="O338" i="1"/>
  <c r="N338" i="1"/>
  <c r="F338" i="1"/>
  <c r="Y337" i="1"/>
  <c r="X337" i="1"/>
  <c r="W337" i="1"/>
  <c r="U337" i="1"/>
  <c r="R337" i="1"/>
  <c r="Q337" i="1"/>
  <c r="P337" i="1"/>
  <c r="O337" i="1"/>
  <c r="N337" i="1"/>
  <c r="F337" i="1"/>
  <c r="Y336" i="1"/>
  <c r="X336" i="1"/>
  <c r="W336" i="1"/>
  <c r="U336" i="1"/>
  <c r="R336" i="1"/>
  <c r="Q336" i="1"/>
  <c r="P336" i="1"/>
  <c r="O336" i="1"/>
  <c r="N336" i="1"/>
  <c r="F336" i="1"/>
  <c r="Y335" i="1"/>
  <c r="X335" i="1"/>
  <c r="W335" i="1"/>
  <c r="U335" i="1"/>
  <c r="R335" i="1"/>
  <c r="Q335" i="1"/>
  <c r="P335" i="1"/>
  <c r="O335" i="1"/>
  <c r="N335" i="1"/>
  <c r="F335" i="1"/>
  <c r="Y334" i="1"/>
  <c r="X334" i="1"/>
  <c r="W334" i="1"/>
  <c r="U334" i="1"/>
  <c r="R334" i="1"/>
  <c r="Q334" i="1"/>
  <c r="P334" i="1"/>
  <c r="O334" i="1"/>
  <c r="N334" i="1"/>
  <c r="F334" i="1"/>
  <c r="Y333" i="1"/>
  <c r="X333" i="1"/>
  <c r="W333" i="1"/>
  <c r="U333" i="1"/>
  <c r="R333" i="1"/>
  <c r="Q333" i="1"/>
  <c r="P333" i="1"/>
  <c r="O333" i="1"/>
  <c r="N333" i="1"/>
  <c r="F333" i="1"/>
  <c r="Y332" i="1"/>
  <c r="X332" i="1"/>
  <c r="W332" i="1"/>
  <c r="U332" i="1"/>
  <c r="R332" i="1"/>
  <c r="Q332" i="1"/>
  <c r="P332" i="1"/>
  <c r="O332" i="1"/>
  <c r="N332" i="1"/>
  <c r="F332" i="1"/>
  <c r="Y331" i="1"/>
  <c r="X331" i="1"/>
  <c r="W331" i="1"/>
  <c r="U331" i="1"/>
  <c r="R331" i="1"/>
  <c r="Q331" i="1"/>
  <c r="P331" i="1"/>
  <c r="O331" i="1"/>
  <c r="N331" i="1"/>
  <c r="F331" i="1"/>
  <c r="Y330" i="1"/>
  <c r="X330" i="1"/>
  <c r="W330" i="1"/>
  <c r="U330" i="1"/>
  <c r="R330" i="1"/>
  <c r="Q330" i="1"/>
  <c r="P330" i="1"/>
  <c r="O330" i="1"/>
  <c r="N330" i="1"/>
  <c r="F330" i="1"/>
  <c r="Y329" i="1"/>
  <c r="X329" i="1"/>
  <c r="W329" i="1"/>
  <c r="U329" i="1"/>
  <c r="R329" i="1"/>
  <c r="Q329" i="1"/>
  <c r="P329" i="1"/>
  <c r="O329" i="1"/>
  <c r="N329" i="1"/>
  <c r="F329" i="1"/>
  <c r="Y328" i="1"/>
  <c r="X328" i="1"/>
  <c r="W328" i="1"/>
  <c r="U328" i="1"/>
  <c r="R328" i="1"/>
  <c r="Q328" i="1"/>
  <c r="P328" i="1"/>
  <c r="O328" i="1"/>
  <c r="N328" i="1"/>
  <c r="F328" i="1"/>
  <c r="Y327" i="1"/>
  <c r="X327" i="1"/>
  <c r="W327" i="1"/>
  <c r="U327" i="1"/>
  <c r="R327" i="1"/>
  <c r="Q327" i="1"/>
  <c r="P327" i="1"/>
  <c r="O327" i="1"/>
  <c r="N327" i="1"/>
  <c r="F327" i="1"/>
  <c r="Y326" i="1"/>
  <c r="X326" i="1"/>
  <c r="W326" i="1"/>
  <c r="U326" i="1"/>
  <c r="R326" i="1"/>
  <c r="Q326" i="1"/>
  <c r="P326" i="1"/>
  <c r="O326" i="1"/>
  <c r="N326" i="1"/>
  <c r="F326" i="1"/>
  <c r="Y325" i="1"/>
  <c r="X325" i="1"/>
  <c r="W325" i="1"/>
  <c r="U325" i="1"/>
  <c r="R325" i="1"/>
  <c r="Q325" i="1"/>
  <c r="P325" i="1"/>
  <c r="O325" i="1"/>
  <c r="N325" i="1"/>
  <c r="F325" i="1"/>
  <c r="Y324" i="1"/>
  <c r="X324" i="1"/>
  <c r="W324" i="1"/>
  <c r="U324" i="1"/>
  <c r="R324" i="1"/>
  <c r="Q324" i="1"/>
  <c r="P324" i="1"/>
  <c r="O324" i="1"/>
  <c r="N324" i="1"/>
  <c r="F324" i="1"/>
  <c r="Y323" i="1"/>
  <c r="X323" i="1"/>
  <c r="W323" i="1"/>
  <c r="U323" i="1"/>
  <c r="R323" i="1"/>
  <c r="Q323" i="1"/>
  <c r="P323" i="1"/>
  <c r="O323" i="1"/>
  <c r="N323" i="1"/>
  <c r="F323" i="1"/>
  <c r="Y322" i="1"/>
  <c r="X322" i="1"/>
  <c r="W322" i="1"/>
  <c r="U322" i="1"/>
  <c r="R322" i="1"/>
  <c r="Q322" i="1"/>
  <c r="P322" i="1"/>
  <c r="O322" i="1"/>
  <c r="N322" i="1"/>
  <c r="F322" i="1"/>
  <c r="Y321" i="1"/>
  <c r="X321" i="1"/>
  <c r="W321" i="1"/>
  <c r="U321" i="1"/>
  <c r="R321" i="1"/>
  <c r="Q321" i="1"/>
  <c r="P321" i="1"/>
  <c r="O321" i="1"/>
  <c r="N321" i="1"/>
  <c r="F321" i="1"/>
  <c r="Y320" i="1"/>
  <c r="X320" i="1"/>
  <c r="W320" i="1"/>
  <c r="U320" i="1"/>
  <c r="R320" i="1"/>
  <c r="Q320" i="1"/>
  <c r="P320" i="1"/>
  <c r="O320" i="1"/>
  <c r="N320" i="1"/>
  <c r="F320" i="1"/>
  <c r="Y319" i="1"/>
  <c r="X319" i="1"/>
  <c r="W319" i="1"/>
  <c r="U319" i="1"/>
  <c r="R319" i="1"/>
  <c r="Q319" i="1"/>
  <c r="P319" i="1"/>
  <c r="O319" i="1"/>
  <c r="N319" i="1"/>
  <c r="F319" i="1"/>
  <c r="Y318" i="1"/>
  <c r="X318" i="1"/>
  <c r="W318" i="1"/>
  <c r="U318" i="1"/>
  <c r="R318" i="1"/>
  <c r="Q318" i="1"/>
  <c r="P318" i="1"/>
  <c r="O318" i="1"/>
  <c r="N318" i="1"/>
  <c r="F318" i="1"/>
  <c r="Y317" i="1"/>
  <c r="X317" i="1"/>
  <c r="W317" i="1"/>
  <c r="U317" i="1"/>
  <c r="R317" i="1"/>
  <c r="Q317" i="1"/>
  <c r="P317" i="1"/>
  <c r="O317" i="1"/>
  <c r="N317" i="1"/>
  <c r="F317" i="1"/>
  <c r="Y316" i="1"/>
  <c r="X316" i="1"/>
  <c r="W316" i="1"/>
  <c r="U316" i="1"/>
  <c r="R316" i="1"/>
  <c r="Q316" i="1"/>
  <c r="P316" i="1"/>
  <c r="O316" i="1"/>
  <c r="N316" i="1"/>
  <c r="F316" i="1"/>
  <c r="Y315" i="1"/>
  <c r="X315" i="1"/>
  <c r="W315" i="1"/>
  <c r="U315" i="1"/>
  <c r="R315" i="1"/>
  <c r="Q315" i="1"/>
  <c r="P315" i="1"/>
  <c r="O315" i="1"/>
  <c r="N315" i="1"/>
  <c r="F315" i="1"/>
  <c r="Y314" i="1"/>
  <c r="X314" i="1"/>
  <c r="W314" i="1"/>
  <c r="U314" i="1"/>
  <c r="R314" i="1"/>
  <c r="Q314" i="1"/>
  <c r="P314" i="1"/>
  <c r="O314" i="1"/>
  <c r="N314" i="1"/>
  <c r="F314" i="1"/>
  <c r="Y313" i="1"/>
  <c r="X313" i="1"/>
  <c r="W313" i="1"/>
  <c r="U313" i="1"/>
  <c r="R313" i="1"/>
  <c r="Q313" i="1"/>
  <c r="P313" i="1"/>
  <c r="O313" i="1"/>
  <c r="N313" i="1"/>
  <c r="F313" i="1"/>
  <c r="Y312" i="1"/>
  <c r="X312" i="1"/>
  <c r="W312" i="1"/>
  <c r="U312" i="1"/>
  <c r="R312" i="1"/>
  <c r="Q312" i="1"/>
  <c r="P312" i="1"/>
  <c r="O312" i="1"/>
  <c r="N312" i="1"/>
  <c r="F312" i="1"/>
  <c r="Y311" i="1"/>
  <c r="X311" i="1"/>
  <c r="W311" i="1"/>
  <c r="U311" i="1"/>
  <c r="R311" i="1"/>
  <c r="Q311" i="1"/>
  <c r="P311" i="1"/>
  <c r="O311" i="1"/>
  <c r="N311" i="1"/>
  <c r="F311" i="1"/>
  <c r="Y310" i="1"/>
  <c r="X310" i="1"/>
  <c r="W310" i="1"/>
  <c r="U310" i="1"/>
  <c r="R310" i="1"/>
  <c r="Q310" i="1"/>
  <c r="P310" i="1"/>
  <c r="O310" i="1"/>
  <c r="N310" i="1"/>
  <c r="F310" i="1"/>
  <c r="Y309" i="1"/>
  <c r="X309" i="1"/>
  <c r="W309" i="1"/>
  <c r="U309" i="1"/>
  <c r="R309" i="1"/>
  <c r="Q309" i="1"/>
  <c r="P309" i="1"/>
  <c r="O309" i="1"/>
  <c r="N309" i="1"/>
  <c r="F309" i="1"/>
  <c r="Y308" i="1"/>
  <c r="X308" i="1"/>
  <c r="W308" i="1"/>
  <c r="U308" i="1"/>
  <c r="R308" i="1"/>
  <c r="Q308" i="1"/>
  <c r="P308" i="1"/>
  <c r="O308" i="1"/>
  <c r="N308" i="1"/>
  <c r="F308" i="1"/>
  <c r="Y307" i="1"/>
  <c r="X307" i="1"/>
  <c r="W307" i="1"/>
  <c r="U307" i="1"/>
  <c r="R307" i="1"/>
  <c r="Q307" i="1"/>
  <c r="P307" i="1"/>
  <c r="O307" i="1"/>
  <c r="N307" i="1"/>
  <c r="F307" i="1"/>
  <c r="Y306" i="1"/>
  <c r="X306" i="1"/>
  <c r="W306" i="1"/>
  <c r="U306" i="1"/>
  <c r="R306" i="1"/>
  <c r="Q306" i="1"/>
  <c r="P306" i="1"/>
  <c r="O306" i="1"/>
  <c r="N306" i="1"/>
  <c r="F306" i="1"/>
  <c r="Y305" i="1"/>
  <c r="X305" i="1"/>
  <c r="W305" i="1"/>
  <c r="U305" i="1"/>
  <c r="R305" i="1"/>
  <c r="Q305" i="1"/>
  <c r="P305" i="1"/>
  <c r="O305" i="1"/>
  <c r="N305" i="1"/>
  <c r="F305" i="1"/>
  <c r="Y304" i="1"/>
  <c r="X304" i="1"/>
  <c r="W304" i="1"/>
  <c r="U304" i="1"/>
  <c r="R304" i="1"/>
  <c r="Q304" i="1"/>
  <c r="P304" i="1"/>
  <c r="O304" i="1"/>
  <c r="N304" i="1"/>
  <c r="F304" i="1"/>
  <c r="Y303" i="1"/>
  <c r="X303" i="1"/>
  <c r="W303" i="1"/>
  <c r="U303" i="1"/>
  <c r="R303" i="1"/>
  <c r="Q303" i="1"/>
  <c r="P303" i="1"/>
  <c r="O303" i="1"/>
  <c r="N303" i="1"/>
  <c r="F303" i="1"/>
  <c r="Y302" i="1"/>
  <c r="X302" i="1"/>
  <c r="W302" i="1"/>
  <c r="U302" i="1"/>
  <c r="R302" i="1"/>
  <c r="Q302" i="1"/>
  <c r="P302" i="1"/>
  <c r="O302" i="1"/>
  <c r="N302" i="1"/>
  <c r="F302" i="1"/>
  <c r="Y301" i="1"/>
  <c r="X301" i="1"/>
  <c r="W301" i="1"/>
  <c r="U301" i="1"/>
  <c r="R301" i="1"/>
  <c r="Q301" i="1"/>
  <c r="P301" i="1"/>
  <c r="O301" i="1"/>
  <c r="N301" i="1"/>
  <c r="F301" i="1"/>
  <c r="Y300" i="1"/>
  <c r="X300" i="1"/>
  <c r="W300" i="1"/>
  <c r="U300" i="1"/>
  <c r="R300" i="1"/>
  <c r="Q300" i="1"/>
  <c r="P300" i="1"/>
  <c r="O300" i="1"/>
  <c r="N300" i="1"/>
  <c r="F300" i="1"/>
  <c r="Y299" i="1"/>
  <c r="X299" i="1"/>
  <c r="W299" i="1"/>
  <c r="U299" i="1"/>
  <c r="R299" i="1"/>
  <c r="Q299" i="1"/>
  <c r="P299" i="1"/>
  <c r="O299" i="1"/>
  <c r="N299" i="1"/>
  <c r="F299" i="1"/>
  <c r="Y298" i="1"/>
  <c r="X298" i="1"/>
  <c r="W298" i="1"/>
  <c r="U298" i="1"/>
  <c r="R298" i="1"/>
  <c r="Q298" i="1"/>
  <c r="P298" i="1"/>
  <c r="O298" i="1"/>
  <c r="N298" i="1"/>
  <c r="F298" i="1"/>
  <c r="Y297" i="1"/>
  <c r="X297" i="1"/>
  <c r="W297" i="1"/>
  <c r="U297" i="1"/>
  <c r="R297" i="1"/>
  <c r="Q297" i="1"/>
  <c r="P297" i="1"/>
  <c r="O297" i="1"/>
  <c r="N297" i="1"/>
  <c r="F297" i="1"/>
  <c r="Y296" i="1"/>
  <c r="X296" i="1"/>
  <c r="W296" i="1"/>
  <c r="U296" i="1"/>
  <c r="R296" i="1"/>
  <c r="Q296" i="1"/>
  <c r="P296" i="1"/>
  <c r="O296" i="1"/>
  <c r="N296" i="1"/>
  <c r="F296" i="1"/>
  <c r="Y295" i="1"/>
  <c r="X295" i="1"/>
  <c r="W295" i="1"/>
  <c r="U295" i="1"/>
  <c r="R295" i="1"/>
  <c r="Q295" i="1"/>
  <c r="P295" i="1"/>
  <c r="O295" i="1"/>
  <c r="N295" i="1"/>
  <c r="F295" i="1"/>
  <c r="Y294" i="1"/>
  <c r="X294" i="1"/>
  <c r="W294" i="1"/>
  <c r="U294" i="1"/>
  <c r="R294" i="1"/>
  <c r="Q294" i="1"/>
  <c r="P294" i="1"/>
  <c r="O294" i="1"/>
  <c r="N294" i="1"/>
  <c r="F294" i="1"/>
  <c r="Y293" i="1"/>
  <c r="X293" i="1"/>
  <c r="W293" i="1"/>
  <c r="U293" i="1"/>
  <c r="R293" i="1"/>
  <c r="Q293" i="1"/>
  <c r="P293" i="1"/>
  <c r="O293" i="1"/>
  <c r="N293" i="1"/>
  <c r="F293" i="1"/>
  <c r="Y292" i="1"/>
  <c r="X292" i="1"/>
  <c r="W292" i="1"/>
  <c r="U292" i="1"/>
  <c r="R292" i="1"/>
  <c r="Q292" i="1"/>
  <c r="P292" i="1"/>
  <c r="O292" i="1"/>
  <c r="N292" i="1"/>
  <c r="F292" i="1"/>
  <c r="Y291" i="1"/>
  <c r="X291" i="1"/>
  <c r="W291" i="1"/>
  <c r="U291" i="1"/>
  <c r="R291" i="1"/>
  <c r="Q291" i="1"/>
  <c r="P291" i="1"/>
  <c r="O291" i="1"/>
  <c r="N291" i="1"/>
  <c r="F291" i="1"/>
  <c r="Y290" i="1"/>
  <c r="X290" i="1"/>
  <c r="W290" i="1"/>
  <c r="U290" i="1"/>
  <c r="R290" i="1"/>
  <c r="Q290" i="1"/>
  <c r="P290" i="1"/>
  <c r="O290" i="1"/>
  <c r="N290" i="1"/>
  <c r="F290" i="1"/>
  <c r="Y289" i="1"/>
  <c r="X289" i="1"/>
  <c r="W289" i="1"/>
  <c r="U289" i="1"/>
  <c r="R289" i="1"/>
  <c r="Q289" i="1"/>
  <c r="P289" i="1"/>
  <c r="O289" i="1"/>
  <c r="N289" i="1"/>
  <c r="F289" i="1"/>
  <c r="Y288" i="1"/>
  <c r="X288" i="1"/>
  <c r="W288" i="1"/>
  <c r="U288" i="1"/>
  <c r="R288" i="1"/>
  <c r="Q288" i="1"/>
  <c r="P288" i="1"/>
  <c r="O288" i="1"/>
  <c r="N288" i="1"/>
  <c r="F288" i="1"/>
  <c r="Y287" i="1"/>
  <c r="X287" i="1"/>
  <c r="W287" i="1"/>
  <c r="U287" i="1"/>
  <c r="R287" i="1"/>
  <c r="Q287" i="1"/>
  <c r="P287" i="1"/>
  <c r="O287" i="1"/>
  <c r="N287" i="1"/>
  <c r="F287" i="1"/>
  <c r="Y286" i="1"/>
  <c r="X286" i="1"/>
  <c r="W286" i="1"/>
  <c r="U286" i="1"/>
  <c r="R286" i="1"/>
  <c r="Q286" i="1"/>
  <c r="P286" i="1"/>
  <c r="O286" i="1"/>
  <c r="N286" i="1"/>
  <c r="F286" i="1"/>
  <c r="Y285" i="1"/>
  <c r="X285" i="1"/>
  <c r="W285" i="1"/>
  <c r="U285" i="1"/>
  <c r="R285" i="1"/>
  <c r="Q285" i="1"/>
  <c r="P285" i="1"/>
  <c r="O285" i="1"/>
  <c r="N285" i="1"/>
  <c r="F285" i="1"/>
  <c r="Y284" i="1"/>
  <c r="X284" i="1"/>
  <c r="W284" i="1"/>
  <c r="U284" i="1"/>
  <c r="R284" i="1"/>
  <c r="Q284" i="1"/>
  <c r="P284" i="1"/>
  <c r="O284" i="1"/>
  <c r="N284" i="1"/>
  <c r="F284" i="1"/>
  <c r="Y283" i="1"/>
  <c r="X283" i="1"/>
  <c r="W283" i="1"/>
  <c r="U283" i="1"/>
  <c r="R283" i="1"/>
  <c r="Q283" i="1"/>
  <c r="P283" i="1"/>
  <c r="O283" i="1"/>
  <c r="N283" i="1"/>
  <c r="F283" i="1"/>
  <c r="Y282" i="1"/>
  <c r="X282" i="1"/>
  <c r="W282" i="1"/>
  <c r="U282" i="1"/>
  <c r="R282" i="1"/>
  <c r="Q282" i="1"/>
  <c r="P282" i="1"/>
  <c r="O282" i="1"/>
  <c r="N282" i="1"/>
  <c r="F282" i="1"/>
  <c r="Y281" i="1"/>
  <c r="X281" i="1"/>
  <c r="W281" i="1"/>
  <c r="U281" i="1"/>
  <c r="R281" i="1"/>
  <c r="Q281" i="1"/>
  <c r="P281" i="1"/>
  <c r="O281" i="1"/>
  <c r="N281" i="1"/>
  <c r="F281" i="1"/>
  <c r="Y280" i="1"/>
  <c r="X280" i="1"/>
  <c r="W280" i="1"/>
  <c r="U280" i="1"/>
  <c r="R280" i="1"/>
  <c r="Q280" i="1"/>
  <c r="P280" i="1"/>
  <c r="O280" i="1"/>
  <c r="N280" i="1"/>
  <c r="F280" i="1"/>
  <c r="Y279" i="1"/>
  <c r="X279" i="1"/>
  <c r="W279" i="1"/>
  <c r="U279" i="1"/>
  <c r="R279" i="1"/>
  <c r="Q279" i="1"/>
  <c r="P279" i="1"/>
  <c r="O279" i="1"/>
  <c r="N279" i="1"/>
  <c r="F279" i="1"/>
  <c r="Y278" i="1"/>
  <c r="X278" i="1"/>
  <c r="W278" i="1"/>
  <c r="U278" i="1"/>
  <c r="R278" i="1"/>
  <c r="Q278" i="1"/>
  <c r="P278" i="1"/>
  <c r="O278" i="1"/>
  <c r="N278" i="1"/>
  <c r="F278" i="1"/>
  <c r="Y277" i="1"/>
  <c r="X277" i="1"/>
  <c r="W277" i="1"/>
  <c r="U277" i="1"/>
  <c r="R277" i="1"/>
  <c r="Q277" i="1"/>
  <c r="P277" i="1"/>
  <c r="O277" i="1"/>
  <c r="N277" i="1"/>
  <c r="F277" i="1"/>
  <c r="Y276" i="1"/>
  <c r="X276" i="1"/>
  <c r="W276" i="1"/>
  <c r="U276" i="1"/>
  <c r="R276" i="1"/>
  <c r="Q276" i="1"/>
  <c r="P276" i="1"/>
  <c r="O276" i="1"/>
  <c r="N276" i="1"/>
  <c r="F276" i="1"/>
  <c r="Y275" i="1"/>
  <c r="X275" i="1"/>
  <c r="W275" i="1"/>
  <c r="U275" i="1"/>
  <c r="R275" i="1"/>
  <c r="Q275" i="1"/>
  <c r="P275" i="1"/>
  <c r="O275" i="1"/>
  <c r="N275" i="1"/>
  <c r="F275" i="1"/>
  <c r="Y274" i="1"/>
  <c r="X274" i="1"/>
  <c r="W274" i="1"/>
  <c r="U274" i="1"/>
  <c r="R274" i="1"/>
  <c r="Q274" i="1"/>
  <c r="P274" i="1"/>
  <c r="O274" i="1"/>
  <c r="N274" i="1"/>
  <c r="F274" i="1"/>
  <c r="Y273" i="1"/>
  <c r="X273" i="1"/>
  <c r="W273" i="1"/>
  <c r="U273" i="1"/>
  <c r="R273" i="1"/>
  <c r="Q273" i="1"/>
  <c r="P273" i="1"/>
  <c r="O273" i="1"/>
  <c r="N273" i="1"/>
  <c r="F273" i="1"/>
  <c r="Y272" i="1"/>
  <c r="X272" i="1"/>
  <c r="W272" i="1"/>
  <c r="U272" i="1"/>
  <c r="R272" i="1"/>
  <c r="Q272" i="1"/>
  <c r="P272" i="1"/>
  <c r="O272" i="1"/>
  <c r="N272" i="1"/>
  <c r="F272" i="1"/>
  <c r="Y271" i="1"/>
  <c r="X271" i="1"/>
  <c r="W271" i="1"/>
  <c r="U271" i="1"/>
  <c r="R271" i="1"/>
  <c r="Q271" i="1"/>
  <c r="P271" i="1"/>
  <c r="O271" i="1"/>
  <c r="N271" i="1"/>
  <c r="F271" i="1"/>
  <c r="Y270" i="1"/>
  <c r="X270" i="1"/>
  <c r="W270" i="1"/>
  <c r="U270" i="1"/>
  <c r="R270" i="1"/>
  <c r="Q270" i="1"/>
  <c r="P270" i="1"/>
  <c r="O270" i="1"/>
  <c r="N270" i="1"/>
  <c r="F270" i="1"/>
  <c r="Y269" i="1"/>
  <c r="X269" i="1"/>
  <c r="W269" i="1"/>
  <c r="U269" i="1"/>
  <c r="R269" i="1"/>
  <c r="Q269" i="1"/>
  <c r="P269" i="1"/>
  <c r="O269" i="1"/>
  <c r="N269" i="1"/>
  <c r="F269" i="1"/>
  <c r="Y268" i="1"/>
  <c r="X268" i="1"/>
  <c r="W268" i="1"/>
  <c r="U268" i="1"/>
  <c r="R268" i="1"/>
  <c r="Q268" i="1"/>
  <c r="P268" i="1"/>
  <c r="O268" i="1"/>
  <c r="N268" i="1"/>
  <c r="F268" i="1"/>
  <c r="Y267" i="1"/>
  <c r="X267" i="1"/>
  <c r="W267" i="1"/>
  <c r="U267" i="1"/>
  <c r="R267" i="1"/>
  <c r="Q267" i="1"/>
  <c r="P267" i="1"/>
  <c r="O267" i="1"/>
  <c r="N267" i="1"/>
  <c r="F267" i="1"/>
  <c r="Y266" i="1"/>
  <c r="X266" i="1"/>
  <c r="W266" i="1"/>
  <c r="U266" i="1"/>
  <c r="R266" i="1"/>
  <c r="Q266" i="1"/>
  <c r="P266" i="1"/>
  <c r="O266" i="1"/>
  <c r="N266" i="1"/>
  <c r="F266" i="1"/>
  <c r="Y265" i="1"/>
  <c r="X265" i="1"/>
  <c r="W265" i="1"/>
  <c r="U265" i="1"/>
  <c r="R265" i="1"/>
  <c r="Q265" i="1"/>
  <c r="P265" i="1"/>
  <c r="O265" i="1"/>
  <c r="N265" i="1"/>
  <c r="F265" i="1"/>
  <c r="Y264" i="1"/>
  <c r="X264" i="1"/>
  <c r="W264" i="1"/>
  <c r="U264" i="1"/>
  <c r="R264" i="1"/>
  <c r="Q264" i="1"/>
  <c r="P264" i="1"/>
  <c r="O264" i="1"/>
  <c r="N264" i="1"/>
  <c r="F264" i="1"/>
  <c r="Y263" i="1"/>
  <c r="X263" i="1"/>
  <c r="W263" i="1"/>
  <c r="U263" i="1"/>
  <c r="R263" i="1"/>
  <c r="Q263" i="1"/>
  <c r="P263" i="1"/>
  <c r="O263" i="1"/>
  <c r="N263" i="1"/>
  <c r="F263" i="1"/>
  <c r="Y262" i="1"/>
  <c r="X262" i="1"/>
  <c r="W262" i="1"/>
  <c r="U262" i="1"/>
  <c r="R262" i="1"/>
  <c r="Q262" i="1"/>
  <c r="P262" i="1"/>
  <c r="O262" i="1"/>
  <c r="N262" i="1"/>
  <c r="F262" i="1"/>
  <c r="Y261" i="1"/>
  <c r="X261" i="1"/>
  <c r="W261" i="1"/>
  <c r="U261" i="1"/>
  <c r="R261" i="1"/>
  <c r="Q261" i="1"/>
  <c r="P261" i="1"/>
  <c r="O261" i="1"/>
  <c r="N261" i="1"/>
  <c r="F261" i="1"/>
  <c r="Y260" i="1"/>
  <c r="X260" i="1"/>
  <c r="W260" i="1"/>
  <c r="U260" i="1"/>
  <c r="R260" i="1"/>
  <c r="Q260" i="1"/>
  <c r="P260" i="1"/>
  <c r="O260" i="1"/>
  <c r="N260" i="1"/>
  <c r="F260" i="1"/>
  <c r="Y259" i="1"/>
  <c r="X259" i="1"/>
  <c r="W259" i="1"/>
  <c r="U259" i="1"/>
  <c r="R259" i="1"/>
  <c r="Q259" i="1"/>
  <c r="P259" i="1"/>
  <c r="O259" i="1"/>
  <c r="N259" i="1"/>
  <c r="F259" i="1"/>
  <c r="Y258" i="1"/>
  <c r="X258" i="1"/>
  <c r="W258" i="1"/>
  <c r="U258" i="1"/>
  <c r="R258" i="1"/>
  <c r="Q258" i="1"/>
  <c r="P258" i="1"/>
  <c r="O258" i="1"/>
  <c r="N258" i="1"/>
  <c r="F258" i="1"/>
  <c r="Y257" i="1"/>
  <c r="X257" i="1"/>
  <c r="W257" i="1"/>
  <c r="U257" i="1"/>
  <c r="R257" i="1"/>
  <c r="Q257" i="1"/>
  <c r="P257" i="1"/>
  <c r="O257" i="1"/>
  <c r="N257" i="1"/>
  <c r="F257" i="1"/>
  <c r="Y256" i="1"/>
  <c r="X256" i="1"/>
  <c r="W256" i="1"/>
  <c r="U256" i="1"/>
  <c r="R256" i="1"/>
  <c r="Q256" i="1"/>
  <c r="P256" i="1"/>
  <c r="O256" i="1"/>
  <c r="N256" i="1"/>
  <c r="F256" i="1"/>
  <c r="Y255" i="1"/>
  <c r="X255" i="1"/>
  <c r="W255" i="1"/>
  <c r="U255" i="1"/>
  <c r="R255" i="1"/>
  <c r="Q255" i="1"/>
  <c r="P255" i="1"/>
  <c r="O255" i="1"/>
  <c r="N255" i="1"/>
  <c r="F255" i="1"/>
  <c r="Y254" i="1"/>
  <c r="X254" i="1"/>
  <c r="W254" i="1"/>
  <c r="U254" i="1"/>
  <c r="R254" i="1"/>
  <c r="Q254" i="1"/>
  <c r="P254" i="1"/>
  <c r="O254" i="1"/>
  <c r="N254" i="1"/>
  <c r="F254" i="1"/>
  <c r="Y253" i="1"/>
  <c r="X253" i="1"/>
  <c r="W253" i="1"/>
  <c r="U253" i="1"/>
  <c r="R253" i="1"/>
  <c r="Q253" i="1"/>
  <c r="P253" i="1"/>
  <c r="O253" i="1"/>
  <c r="N253" i="1"/>
  <c r="F253" i="1"/>
  <c r="Y252" i="1"/>
  <c r="X252" i="1"/>
  <c r="W252" i="1"/>
  <c r="U252" i="1"/>
  <c r="R252" i="1"/>
  <c r="Q252" i="1"/>
  <c r="P252" i="1"/>
  <c r="O252" i="1"/>
  <c r="N252" i="1"/>
  <c r="F252" i="1"/>
  <c r="Y251" i="1"/>
  <c r="X251" i="1"/>
  <c r="W251" i="1"/>
  <c r="U251" i="1"/>
  <c r="R251" i="1"/>
  <c r="Q251" i="1"/>
  <c r="P251" i="1"/>
  <c r="O251" i="1"/>
  <c r="N251" i="1"/>
  <c r="F251" i="1"/>
  <c r="Y250" i="1"/>
  <c r="X250" i="1"/>
  <c r="W250" i="1"/>
  <c r="U250" i="1"/>
  <c r="R250" i="1"/>
  <c r="Q250" i="1"/>
  <c r="P250" i="1"/>
  <c r="O250" i="1"/>
  <c r="N250" i="1"/>
  <c r="F250" i="1"/>
  <c r="Y249" i="1"/>
  <c r="X249" i="1"/>
  <c r="W249" i="1"/>
  <c r="U249" i="1"/>
  <c r="R249" i="1"/>
  <c r="Q249" i="1"/>
  <c r="P249" i="1"/>
  <c r="O249" i="1"/>
  <c r="N249" i="1"/>
  <c r="F249" i="1"/>
  <c r="Y248" i="1"/>
  <c r="X248" i="1"/>
  <c r="W248" i="1"/>
  <c r="U248" i="1"/>
  <c r="R248" i="1"/>
  <c r="Q248" i="1"/>
  <c r="P248" i="1"/>
  <c r="O248" i="1"/>
  <c r="N248" i="1"/>
  <c r="F248" i="1"/>
  <c r="Y247" i="1"/>
  <c r="X247" i="1"/>
  <c r="W247" i="1"/>
  <c r="U247" i="1"/>
  <c r="R247" i="1"/>
  <c r="Q247" i="1"/>
  <c r="P247" i="1"/>
  <c r="O247" i="1"/>
  <c r="N247" i="1"/>
  <c r="F247" i="1"/>
  <c r="Y246" i="1"/>
  <c r="X246" i="1"/>
  <c r="W246" i="1"/>
  <c r="U246" i="1"/>
  <c r="R246" i="1"/>
  <c r="Q246" i="1"/>
  <c r="P246" i="1"/>
  <c r="O246" i="1"/>
  <c r="N246" i="1"/>
  <c r="F246" i="1"/>
  <c r="Y245" i="1"/>
  <c r="X245" i="1"/>
  <c r="W245" i="1"/>
  <c r="U245" i="1"/>
  <c r="R245" i="1"/>
  <c r="Q245" i="1"/>
  <c r="P245" i="1"/>
  <c r="O245" i="1"/>
  <c r="N245" i="1"/>
  <c r="F245" i="1"/>
  <c r="Y244" i="1"/>
  <c r="X244" i="1"/>
  <c r="W244" i="1"/>
  <c r="U244" i="1"/>
  <c r="R244" i="1"/>
  <c r="Q244" i="1"/>
  <c r="P244" i="1"/>
  <c r="O244" i="1"/>
  <c r="N244" i="1"/>
  <c r="F244" i="1"/>
  <c r="Y243" i="1"/>
  <c r="X243" i="1"/>
  <c r="W243" i="1"/>
  <c r="U243" i="1"/>
  <c r="R243" i="1"/>
  <c r="Q243" i="1"/>
  <c r="P243" i="1"/>
  <c r="O243" i="1"/>
  <c r="N243" i="1"/>
  <c r="F243" i="1"/>
  <c r="Y242" i="1"/>
  <c r="X242" i="1"/>
  <c r="W242" i="1"/>
  <c r="U242" i="1"/>
  <c r="R242" i="1"/>
  <c r="Q242" i="1"/>
  <c r="P242" i="1"/>
  <c r="O242" i="1"/>
  <c r="N242" i="1"/>
  <c r="F242" i="1"/>
  <c r="Y241" i="1"/>
  <c r="X241" i="1"/>
  <c r="W241" i="1"/>
  <c r="U241" i="1"/>
  <c r="R241" i="1"/>
  <c r="Q241" i="1"/>
  <c r="P241" i="1"/>
  <c r="O241" i="1"/>
  <c r="N241" i="1"/>
  <c r="F241" i="1"/>
  <c r="Y240" i="1"/>
  <c r="X240" i="1"/>
  <c r="W240" i="1"/>
  <c r="U240" i="1"/>
  <c r="R240" i="1"/>
  <c r="Q240" i="1"/>
  <c r="P240" i="1"/>
  <c r="O240" i="1"/>
  <c r="N240" i="1"/>
  <c r="F240" i="1"/>
  <c r="Y239" i="1"/>
  <c r="X239" i="1"/>
  <c r="W239" i="1"/>
  <c r="U239" i="1"/>
  <c r="R239" i="1"/>
  <c r="Q239" i="1"/>
  <c r="P239" i="1"/>
  <c r="O239" i="1"/>
  <c r="N239" i="1"/>
  <c r="F239" i="1"/>
  <c r="Y238" i="1"/>
  <c r="X238" i="1"/>
  <c r="W238" i="1"/>
  <c r="U238" i="1"/>
  <c r="R238" i="1"/>
  <c r="Q238" i="1"/>
  <c r="P238" i="1"/>
  <c r="O238" i="1"/>
  <c r="N238" i="1"/>
  <c r="F238" i="1"/>
  <c r="Y237" i="1"/>
  <c r="X237" i="1"/>
  <c r="W237" i="1"/>
  <c r="U237" i="1"/>
  <c r="R237" i="1"/>
  <c r="Q237" i="1"/>
  <c r="P237" i="1"/>
  <c r="O237" i="1"/>
  <c r="N237" i="1"/>
  <c r="F237" i="1"/>
  <c r="Y236" i="1"/>
  <c r="X236" i="1"/>
  <c r="W236" i="1"/>
  <c r="U236" i="1"/>
  <c r="R236" i="1"/>
  <c r="Q236" i="1"/>
  <c r="P236" i="1"/>
  <c r="O236" i="1"/>
  <c r="N236" i="1"/>
  <c r="F236" i="1"/>
  <c r="Y235" i="1"/>
  <c r="X235" i="1"/>
  <c r="W235" i="1"/>
  <c r="U235" i="1"/>
  <c r="R235" i="1"/>
  <c r="Q235" i="1"/>
  <c r="P235" i="1"/>
  <c r="O235" i="1"/>
  <c r="N235" i="1"/>
  <c r="F235" i="1"/>
  <c r="Y234" i="1"/>
  <c r="X234" i="1"/>
  <c r="W234" i="1"/>
  <c r="U234" i="1"/>
  <c r="R234" i="1"/>
  <c r="Q234" i="1"/>
  <c r="P234" i="1"/>
  <c r="O234" i="1"/>
  <c r="N234" i="1"/>
  <c r="F234" i="1"/>
  <c r="Y233" i="1"/>
  <c r="X233" i="1"/>
  <c r="W233" i="1"/>
  <c r="U233" i="1"/>
  <c r="R233" i="1"/>
  <c r="Q233" i="1"/>
  <c r="P233" i="1"/>
  <c r="O233" i="1"/>
  <c r="N233" i="1"/>
  <c r="F233" i="1"/>
  <c r="Y232" i="1"/>
  <c r="X232" i="1"/>
  <c r="W232" i="1"/>
  <c r="U232" i="1"/>
  <c r="R232" i="1"/>
  <c r="Q232" i="1"/>
  <c r="P232" i="1"/>
  <c r="O232" i="1"/>
  <c r="N232" i="1"/>
  <c r="F232" i="1"/>
  <c r="Y231" i="1"/>
  <c r="X231" i="1"/>
  <c r="W231" i="1"/>
  <c r="U231" i="1"/>
  <c r="R231" i="1"/>
  <c r="Q231" i="1"/>
  <c r="P231" i="1"/>
  <c r="O231" i="1"/>
  <c r="N231" i="1"/>
  <c r="F231" i="1"/>
  <c r="Y230" i="1"/>
  <c r="X230" i="1"/>
  <c r="W230" i="1"/>
  <c r="U230" i="1"/>
  <c r="R230" i="1"/>
  <c r="Q230" i="1"/>
  <c r="P230" i="1"/>
  <c r="O230" i="1"/>
  <c r="N230" i="1"/>
  <c r="F230" i="1"/>
  <c r="Y229" i="1"/>
  <c r="X229" i="1"/>
  <c r="W229" i="1"/>
  <c r="U229" i="1"/>
  <c r="R229" i="1"/>
  <c r="Q229" i="1"/>
  <c r="P229" i="1"/>
  <c r="O229" i="1"/>
  <c r="N229" i="1"/>
  <c r="F229" i="1"/>
  <c r="Y228" i="1"/>
  <c r="X228" i="1"/>
  <c r="W228" i="1"/>
  <c r="U228" i="1"/>
  <c r="R228" i="1"/>
  <c r="Q228" i="1"/>
  <c r="P228" i="1"/>
  <c r="O228" i="1"/>
  <c r="N228" i="1"/>
  <c r="F228" i="1"/>
  <c r="Y227" i="1"/>
  <c r="X227" i="1"/>
  <c r="W227" i="1"/>
  <c r="U227" i="1"/>
  <c r="R227" i="1"/>
  <c r="Q227" i="1"/>
  <c r="P227" i="1"/>
  <c r="O227" i="1"/>
  <c r="N227" i="1"/>
  <c r="F227" i="1"/>
  <c r="Y226" i="1"/>
  <c r="X226" i="1"/>
  <c r="W226" i="1"/>
  <c r="U226" i="1"/>
  <c r="R226" i="1"/>
  <c r="Q226" i="1"/>
  <c r="P226" i="1"/>
  <c r="O226" i="1"/>
  <c r="N226" i="1"/>
  <c r="F226" i="1"/>
  <c r="Y225" i="1"/>
  <c r="X225" i="1"/>
  <c r="W225" i="1"/>
  <c r="U225" i="1"/>
  <c r="R225" i="1"/>
  <c r="Q225" i="1"/>
  <c r="P225" i="1"/>
  <c r="O225" i="1"/>
  <c r="N225" i="1"/>
  <c r="F225" i="1"/>
  <c r="Y224" i="1"/>
  <c r="X224" i="1"/>
  <c r="W224" i="1"/>
  <c r="U224" i="1"/>
  <c r="R224" i="1"/>
  <c r="Q224" i="1"/>
  <c r="P224" i="1"/>
  <c r="O224" i="1"/>
  <c r="N224" i="1"/>
  <c r="F224" i="1"/>
  <c r="Y223" i="1"/>
  <c r="X223" i="1"/>
  <c r="W223" i="1"/>
  <c r="U223" i="1"/>
  <c r="R223" i="1"/>
  <c r="Q223" i="1"/>
  <c r="P223" i="1"/>
  <c r="O223" i="1"/>
  <c r="N223" i="1"/>
  <c r="F223" i="1"/>
  <c r="Y222" i="1"/>
  <c r="X222" i="1"/>
  <c r="W222" i="1"/>
  <c r="U222" i="1"/>
  <c r="R222" i="1"/>
  <c r="Q222" i="1"/>
  <c r="P222" i="1"/>
  <c r="O222" i="1"/>
  <c r="N222" i="1"/>
  <c r="F222" i="1"/>
  <c r="Y221" i="1"/>
  <c r="X221" i="1"/>
  <c r="W221" i="1"/>
  <c r="U221" i="1"/>
  <c r="R221" i="1"/>
  <c r="Q221" i="1"/>
  <c r="P221" i="1"/>
  <c r="O221" i="1"/>
  <c r="N221" i="1"/>
  <c r="F221" i="1"/>
  <c r="Y220" i="1"/>
  <c r="X220" i="1"/>
  <c r="W220" i="1"/>
  <c r="U220" i="1"/>
  <c r="R220" i="1"/>
  <c r="Q220" i="1"/>
  <c r="P220" i="1"/>
  <c r="O220" i="1"/>
  <c r="N220" i="1"/>
  <c r="F220" i="1"/>
  <c r="Y219" i="1"/>
  <c r="X219" i="1"/>
  <c r="W219" i="1"/>
  <c r="U219" i="1"/>
  <c r="R219" i="1"/>
  <c r="Q219" i="1"/>
  <c r="P219" i="1"/>
  <c r="O219" i="1"/>
  <c r="N219" i="1"/>
  <c r="F219" i="1"/>
  <c r="Y218" i="1"/>
  <c r="X218" i="1"/>
  <c r="W218" i="1"/>
  <c r="U218" i="1"/>
  <c r="R218" i="1"/>
  <c r="Q218" i="1"/>
  <c r="P218" i="1"/>
  <c r="O218" i="1"/>
  <c r="N218" i="1"/>
  <c r="F218" i="1"/>
  <c r="Y217" i="1"/>
  <c r="X217" i="1"/>
  <c r="W217" i="1"/>
  <c r="U217" i="1"/>
  <c r="R217" i="1"/>
  <c r="Q217" i="1"/>
  <c r="P217" i="1"/>
  <c r="O217" i="1"/>
  <c r="N217" i="1"/>
  <c r="F217" i="1"/>
  <c r="Y216" i="1"/>
  <c r="X216" i="1"/>
  <c r="W216" i="1"/>
  <c r="U216" i="1"/>
  <c r="R216" i="1"/>
  <c r="Q216" i="1"/>
  <c r="P216" i="1"/>
  <c r="O216" i="1"/>
  <c r="N216" i="1"/>
  <c r="F216" i="1"/>
  <c r="Y215" i="1"/>
  <c r="X215" i="1"/>
  <c r="W215" i="1"/>
  <c r="U215" i="1"/>
  <c r="R215" i="1"/>
  <c r="Q215" i="1"/>
  <c r="P215" i="1"/>
  <c r="O215" i="1"/>
  <c r="N215" i="1"/>
  <c r="F215" i="1"/>
  <c r="Y214" i="1"/>
  <c r="X214" i="1"/>
  <c r="W214" i="1"/>
  <c r="U214" i="1"/>
  <c r="R214" i="1"/>
  <c r="Q214" i="1"/>
  <c r="P214" i="1"/>
  <c r="O214" i="1"/>
  <c r="N214" i="1"/>
  <c r="F214" i="1"/>
  <c r="Y213" i="1"/>
  <c r="X213" i="1"/>
  <c r="W213" i="1"/>
  <c r="U213" i="1"/>
  <c r="R213" i="1"/>
  <c r="Q213" i="1"/>
  <c r="P213" i="1"/>
  <c r="O213" i="1"/>
  <c r="N213" i="1"/>
  <c r="F213" i="1"/>
  <c r="Y212" i="1"/>
  <c r="X212" i="1"/>
  <c r="W212" i="1"/>
  <c r="U212" i="1"/>
  <c r="R212" i="1"/>
  <c r="Q212" i="1"/>
  <c r="P212" i="1"/>
  <c r="O212" i="1"/>
  <c r="N212" i="1"/>
  <c r="F212" i="1"/>
  <c r="Y211" i="1"/>
  <c r="X211" i="1"/>
  <c r="W211" i="1"/>
  <c r="U211" i="1"/>
  <c r="R211" i="1"/>
  <c r="Q211" i="1"/>
  <c r="P211" i="1"/>
  <c r="O211" i="1"/>
  <c r="N211" i="1"/>
  <c r="F211" i="1"/>
  <c r="Y210" i="1"/>
  <c r="X210" i="1"/>
  <c r="W210" i="1"/>
  <c r="U210" i="1"/>
  <c r="R210" i="1"/>
  <c r="Q210" i="1"/>
  <c r="P210" i="1"/>
  <c r="O210" i="1"/>
  <c r="N210" i="1"/>
  <c r="F210" i="1"/>
  <c r="Y209" i="1"/>
  <c r="X209" i="1"/>
  <c r="W209" i="1"/>
  <c r="U209" i="1"/>
  <c r="R209" i="1"/>
  <c r="Q209" i="1"/>
  <c r="P209" i="1"/>
  <c r="O209" i="1"/>
  <c r="N209" i="1"/>
  <c r="F209" i="1"/>
  <c r="Y208" i="1"/>
  <c r="X208" i="1"/>
  <c r="W208" i="1"/>
  <c r="U208" i="1"/>
  <c r="R208" i="1"/>
  <c r="Q208" i="1"/>
  <c r="P208" i="1"/>
  <c r="O208" i="1"/>
  <c r="N208" i="1"/>
  <c r="F208" i="1"/>
  <c r="Y207" i="1"/>
  <c r="X207" i="1"/>
  <c r="W207" i="1"/>
  <c r="U207" i="1"/>
  <c r="R207" i="1"/>
  <c r="Q207" i="1"/>
  <c r="P207" i="1"/>
  <c r="O207" i="1"/>
  <c r="N207" i="1"/>
  <c r="F207" i="1"/>
  <c r="Y206" i="1"/>
  <c r="X206" i="1"/>
  <c r="W206" i="1"/>
  <c r="U206" i="1"/>
  <c r="R206" i="1"/>
  <c r="Q206" i="1"/>
  <c r="P206" i="1"/>
  <c r="O206" i="1"/>
  <c r="N206" i="1"/>
  <c r="F206" i="1"/>
  <c r="Y205" i="1"/>
  <c r="X205" i="1"/>
  <c r="W205" i="1"/>
  <c r="U205" i="1"/>
  <c r="R205" i="1"/>
  <c r="Q205" i="1"/>
  <c r="P205" i="1"/>
  <c r="O205" i="1"/>
  <c r="N205" i="1"/>
  <c r="F205" i="1"/>
  <c r="Y204" i="1"/>
  <c r="X204" i="1"/>
  <c r="W204" i="1"/>
  <c r="U204" i="1"/>
  <c r="R204" i="1"/>
  <c r="Q204" i="1"/>
  <c r="P204" i="1"/>
  <c r="O204" i="1"/>
  <c r="N204" i="1"/>
  <c r="F204" i="1"/>
  <c r="Y203" i="1"/>
  <c r="X203" i="1"/>
  <c r="W203" i="1"/>
  <c r="U203" i="1"/>
  <c r="R203" i="1"/>
  <c r="Q203" i="1"/>
  <c r="P203" i="1"/>
  <c r="O203" i="1"/>
  <c r="N203" i="1"/>
  <c r="F203" i="1"/>
  <c r="Y202" i="1"/>
  <c r="X202" i="1"/>
  <c r="W202" i="1"/>
  <c r="U202" i="1"/>
  <c r="R202" i="1"/>
  <c r="Q202" i="1"/>
  <c r="P202" i="1"/>
  <c r="O202" i="1"/>
  <c r="N202" i="1"/>
  <c r="F202" i="1"/>
  <c r="Y201" i="1"/>
  <c r="X201" i="1"/>
  <c r="W201" i="1"/>
  <c r="U201" i="1"/>
  <c r="R201" i="1"/>
  <c r="Q201" i="1"/>
  <c r="P201" i="1"/>
  <c r="O201" i="1"/>
  <c r="N201" i="1"/>
  <c r="F201" i="1"/>
  <c r="Y200" i="1"/>
  <c r="X200" i="1"/>
  <c r="W200" i="1"/>
  <c r="U200" i="1"/>
  <c r="R200" i="1"/>
  <c r="Q200" i="1"/>
  <c r="P200" i="1"/>
  <c r="O200" i="1"/>
  <c r="N200" i="1"/>
  <c r="F200" i="1"/>
  <c r="Y199" i="1"/>
  <c r="X199" i="1"/>
  <c r="W199" i="1"/>
  <c r="U199" i="1"/>
  <c r="R199" i="1"/>
  <c r="Q199" i="1"/>
  <c r="P199" i="1"/>
  <c r="O199" i="1"/>
  <c r="N199" i="1"/>
  <c r="F199" i="1"/>
  <c r="Y198" i="1"/>
  <c r="X198" i="1"/>
  <c r="W198" i="1"/>
  <c r="U198" i="1"/>
  <c r="R198" i="1"/>
  <c r="Q198" i="1"/>
  <c r="P198" i="1"/>
  <c r="O198" i="1"/>
  <c r="N198" i="1"/>
  <c r="F198" i="1"/>
  <c r="Y197" i="1"/>
  <c r="X197" i="1"/>
  <c r="W197" i="1"/>
  <c r="U197" i="1"/>
  <c r="R197" i="1"/>
  <c r="Q197" i="1"/>
  <c r="P197" i="1"/>
  <c r="O197" i="1"/>
  <c r="N197" i="1"/>
  <c r="F197" i="1"/>
  <c r="Y196" i="1"/>
  <c r="X196" i="1"/>
  <c r="W196" i="1"/>
  <c r="U196" i="1"/>
  <c r="R196" i="1"/>
  <c r="Q196" i="1"/>
  <c r="P196" i="1"/>
  <c r="O196" i="1"/>
  <c r="N196" i="1"/>
  <c r="F196" i="1"/>
  <c r="Y195" i="1"/>
  <c r="X195" i="1"/>
  <c r="W195" i="1"/>
  <c r="U195" i="1"/>
  <c r="R195" i="1"/>
  <c r="Q195" i="1"/>
  <c r="P195" i="1"/>
  <c r="O195" i="1"/>
  <c r="N195" i="1"/>
  <c r="F195" i="1"/>
  <c r="Y194" i="1"/>
  <c r="X194" i="1"/>
  <c r="W194" i="1"/>
  <c r="U194" i="1"/>
  <c r="R194" i="1"/>
  <c r="Q194" i="1"/>
  <c r="P194" i="1"/>
  <c r="O194" i="1"/>
  <c r="N194" i="1"/>
  <c r="F194" i="1"/>
  <c r="Y193" i="1"/>
  <c r="X193" i="1"/>
  <c r="W193" i="1"/>
  <c r="U193" i="1"/>
  <c r="R193" i="1"/>
  <c r="Q193" i="1"/>
  <c r="P193" i="1"/>
  <c r="O193" i="1"/>
  <c r="N193" i="1"/>
  <c r="F193" i="1"/>
  <c r="Y192" i="1"/>
  <c r="X192" i="1"/>
  <c r="W192" i="1"/>
  <c r="U192" i="1"/>
  <c r="R192" i="1"/>
  <c r="Q192" i="1"/>
  <c r="P192" i="1"/>
  <c r="O192" i="1"/>
  <c r="N192" i="1"/>
  <c r="F192" i="1"/>
  <c r="Y191" i="1"/>
  <c r="X191" i="1"/>
  <c r="W191" i="1"/>
  <c r="U191" i="1"/>
  <c r="R191" i="1"/>
  <c r="Q191" i="1"/>
  <c r="P191" i="1"/>
  <c r="O191" i="1"/>
  <c r="N191" i="1"/>
  <c r="F191" i="1"/>
  <c r="Y190" i="1"/>
  <c r="X190" i="1"/>
  <c r="W190" i="1"/>
  <c r="U190" i="1"/>
  <c r="R190" i="1"/>
  <c r="Q190" i="1"/>
  <c r="P190" i="1"/>
  <c r="O190" i="1"/>
  <c r="N190" i="1"/>
  <c r="F190" i="1"/>
  <c r="Y189" i="1"/>
  <c r="X189" i="1"/>
  <c r="W189" i="1"/>
  <c r="U189" i="1"/>
  <c r="R189" i="1"/>
  <c r="Q189" i="1"/>
  <c r="P189" i="1"/>
  <c r="O189" i="1"/>
  <c r="N189" i="1"/>
  <c r="F189" i="1"/>
  <c r="Y188" i="1"/>
  <c r="X188" i="1"/>
  <c r="W188" i="1"/>
  <c r="U188" i="1"/>
  <c r="R188" i="1"/>
  <c r="Q188" i="1"/>
  <c r="P188" i="1"/>
  <c r="O188" i="1"/>
  <c r="N188" i="1"/>
  <c r="F188" i="1"/>
  <c r="Y187" i="1"/>
  <c r="X187" i="1"/>
  <c r="W187" i="1"/>
  <c r="U187" i="1"/>
  <c r="R187" i="1"/>
  <c r="Q187" i="1"/>
  <c r="P187" i="1"/>
  <c r="O187" i="1"/>
  <c r="N187" i="1"/>
  <c r="F187" i="1"/>
  <c r="Y186" i="1"/>
  <c r="X186" i="1"/>
  <c r="W186" i="1"/>
  <c r="U186" i="1"/>
  <c r="R186" i="1"/>
  <c r="Q186" i="1"/>
  <c r="P186" i="1"/>
  <c r="O186" i="1"/>
  <c r="N186" i="1"/>
  <c r="F186" i="1"/>
  <c r="Y185" i="1"/>
  <c r="X185" i="1"/>
  <c r="W185" i="1"/>
  <c r="U185" i="1"/>
  <c r="R185" i="1"/>
  <c r="Q185" i="1"/>
  <c r="P185" i="1"/>
  <c r="O185" i="1"/>
  <c r="N185" i="1"/>
  <c r="F185" i="1"/>
  <c r="Y184" i="1"/>
  <c r="X184" i="1"/>
  <c r="W184" i="1"/>
  <c r="U184" i="1"/>
  <c r="R184" i="1"/>
  <c r="Q184" i="1"/>
  <c r="P184" i="1"/>
  <c r="O184" i="1"/>
  <c r="N184" i="1"/>
  <c r="F184" i="1"/>
  <c r="Y183" i="1"/>
  <c r="X183" i="1"/>
  <c r="W183" i="1"/>
  <c r="U183" i="1"/>
  <c r="R183" i="1"/>
  <c r="Q183" i="1"/>
  <c r="P183" i="1"/>
  <c r="O183" i="1"/>
  <c r="N183" i="1"/>
  <c r="F183" i="1"/>
  <c r="Y182" i="1"/>
  <c r="X182" i="1"/>
  <c r="W182" i="1"/>
  <c r="U182" i="1"/>
  <c r="R182" i="1"/>
  <c r="Q182" i="1"/>
  <c r="P182" i="1"/>
  <c r="O182" i="1"/>
  <c r="N182" i="1"/>
  <c r="F182" i="1"/>
  <c r="Y181" i="1"/>
  <c r="X181" i="1"/>
  <c r="W181" i="1"/>
  <c r="U181" i="1"/>
  <c r="R181" i="1"/>
  <c r="Q181" i="1"/>
  <c r="P181" i="1"/>
  <c r="O181" i="1"/>
  <c r="N181" i="1"/>
  <c r="F181" i="1"/>
  <c r="Y180" i="1"/>
  <c r="X180" i="1"/>
  <c r="W180" i="1"/>
  <c r="U180" i="1"/>
  <c r="R180" i="1"/>
  <c r="Q180" i="1"/>
  <c r="P180" i="1"/>
  <c r="O180" i="1"/>
  <c r="N180" i="1"/>
  <c r="F180" i="1"/>
  <c r="Y179" i="1"/>
  <c r="X179" i="1"/>
  <c r="W179" i="1"/>
  <c r="U179" i="1"/>
  <c r="R179" i="1"/>
  <c r="Q179" i="1"/>
  <c r="P179" i="1"/>
  <c r="O179" i="1"/>
  <c r="N179" i="1"/>
  <c r="F179" i="1"/>
  <c r="Y178" i="1"/>
  <c r="X178" i="1"/>
  <c r="W178" i="1"/>
  <c r="U178" i="1"/>
  <c r="R178" i="1"/>
  <c r="Q178" i="1"/>
  <c r="P178" i="1"/>
  <c r="O178" i="1"/>
  <c r="N178" i="1"/>
  <c r="F178" i="1"/>
  <c r="Y177" i="1"/>
  <c r="X177" i="1"/>
  <c r="W177" i="1"/>
  <c r="U177" i="1"/>
  <c r="R177" i="1"/>
  <c r="Q177" i="1"/>
  <c r="P177" i="1"/>
  <c r="O177" i="1"/>
  <c r="N177" i="1"/>
  <c r="F177" i="1"/>
  <c r="Y176" i="1"/>
  <c r="X176" i="1"/>
  <c r="W176" i="1"/>
  <c r="U176" i="1"/>
  <c r="R176" i="1"/>
  <c r="Q176" i="1"/>
  <c r="P176" i="1"/>
  <c r="O176" i="1"/>
  <c r="N176" i="1"/>
  <c r="F176" i="1"/>
  <c r="Y175" i="1"/>
  <c r="X175" i="1"/>
  <c r="W175" i="1"/>
  <c r="U175" i="1"/>
  <c r="R175" i="1"/>
  <c r="Q175" i="1"/>
  <c r="P175" i="1"/>
  <c r="O175" i="1"/>
  <c r="N175" i="1"/>
  <c r="F175" i="1"/>
  <c r="Y174" i="1"/>
  <c r="X174" i="1"/>
  <c r="W174" i="1"/>
  <c r="U174" i="1"/>
  <c r="R174" i="1"/>
  <c r="Q174" i="1"/>
  <c r="P174" i="1"/>
  <c r="O174" i="1"/>
  <c r="N174" i="1"/>
  <c r="F174" i="1"/>
  <c r="Y173" i="1"/>
  <c r="X173" i="1"/>
  <c r="W173" i="1"/>
  <c r="U173" i="1"/>
  <c r="R173" i="1"/>
  <c r="Q173" i="1"/>
  <c r="P173" i="1"/>
  <c r="O173" i="1"/>
  <c r="N173" i="1"/>
  <c r="F173" i="1"/>
  <c r="Y172" i="1"/>
  <c r="X172" i="1"/>
  <c r="W172" i="1"/>
  <c r="U172" i="1"/>
  <c r="R172" i="1"/>
  <c r="Q172" i="1"/>
  <c r="P172" i="1"/>
  <c r="O172" i="1"/>
  <c r="N172" i="1"/>
  <c r="F172" i="1"/>
  <c r="Y171" i="1"/>
  <c r="X171" i="1"/>
  <c r="W171" i="1"/>
  <c r="U171" i="1"/>
  <c r="R171" i="1"/>
  <c r="Q171" i="1"/>
  <c r="P171" i="1"/>
  <c r="O171" i="1"/>
  <c r="N171" i="1"/>
  <c r="F171" i="1"/>
  <c r="Y170" i="1"/>
  <c r="X170" i="1"/>
  <c r="W170" i="1"/>
  <c r="U170" i="1"/>
  <c r="R170" i="1"/>
  <c r="Q170" i="1"/>
  <c r="P170" i="1"/>
  <c r="O170" i="1"/>
  <c r="N170" i="1"/>
  <c r="F170" i="1"/>
  <c r="Y169" i="1"/>
  <c r="X169" i="1"/>
  <c r="W169" i="1"/>
  <c r="U169" i="1"/>
  <c r="R169" i="1"/>
  <c r="Q169" i="1"/>
  <c r="P169" i="1"/>
  <c r="O169" i="1"/>
  <c r="N169" i="1"/>
  <c r="F169" i="1"/>
  <c r="Y168" i="1"/>
  <c r="X168" i="1"/>
  <c r="W168" i="1"/>
  <c r="U168" i="1"/>
  <c r="R168" i="1"/>
  <c r="Q168" i="1"/>
  <c r="P168" i="1"/>
  <c r="O168" i="1"/>
  <c r="N168" i="1"/>
  <c r="F168" i="1"/>
  <c r="Y167" i="1"/>
  <c r="X167" i="1"/>
  <c r="W167" i="1"/>
  <c r="U167" i="1"/>
  <c r="R167" i="1"/>
  <c r="Q167" i="1"/>
  <c r="P167" i="1"/>
  <c r="O167" i="1"/>
  <c r="N167" i="1"/>
  <c r="F167" i="1"/>
  <c r="Y166" i="1"/>
  <c r="X166" i="1"/>
  <c r="W166" i="1"/>
  <c r="U166" i="1"/>
  <c r="R166" i="1"/>
  <c r="Q166" i="1"/>
  <c r="P166" i="1"/>
  <c r="O166" i="1"/>
  <c r="N166" i="1"/>
  <c r="F166" i="1"/>
  <c r="Y165" i="1"/>
  <c r="X165" i="1"/>
  <c r="W165" i="1"/>
  <c r="U165" i="1"/>
  <c r="R165" i="1"/>
  <c r="Q165" i="1"/>
  <c r="P165" i="1"/>
  <c r="O165" i="1"/>
  <c r="N165" i="1"/>
  <c r="F165" i="1"/>
  <c r="Y164" i="1"/>
  <c r="X164" i="1"/>
  <c r="W164" i="1"/>
  <c r="U164" i="1"/>
  <c r="R164" i="1"/>
  <c r="Q164" i="1"/>
  <c r="P164" i="1"/>
  <c r="O164" i="1"/>
  <c r="N164" i="1"/>
  <c r="F164" i="1"/>
  <c r="Y163" i="1"/>
  <c r="X163" i="1"/>
  <c r="W163" i="1"/>
  <c r="U163" i="1"/>
  <c r="R163" i="1"/>
  <c r="Q163" i="1"/>
  <c r="P163" i="1"/>
  <c r="O163" i="1"/>
  <c r="N163" i="1"/>
  <c r="F163" i="1"/>
  <c r="Y162" i="1"/>
  <c r="X162" i="1"/>
  <c r="W162" i="1"/>
  <c r="U162" i="1"/>
  <c r="R162" i="1"/>
  <c r="Q162" i="1"/>
  <c r="P162" i="1"/>
  <c r="O162" i="1"/>
  <c r="N162" i="1"/>
  <c r="F162" i="1"/>
  <c r="Y161" i="1"/>
  <c r="X161" i="1"/>
  <c r="W161" i="1"/>
  <c r="U161" i="1"/>
  <c r="R161" i="1"/>
  <c r="Q161" i="1"/>
  <c r="P161" i="1"/>
  <c r="O161" i="1"/>
  <c r="N161" i="1"/>
  <c r="F161" i="1"/>
  <c r="Y160" i="1"/>
  <c r="X160" i="1"/>
  <c r="W160" i="1"/>
  <c r="U160" i="1"/>
  <c r="R160" i="1"/>
  <c r="Q160" i="1"/>
  <c r="P160" i="1"/>
  <c r="O160" i="1"/>
  <c r="N160" i="1"/>
  <c r="F160" i="1"/>
  <c r="Y159" i="1"/>
  <c r="X159" i="1"/>
  <c r="W159" i="1"/>
  <c r="U159" i="1"/>
  <c r="R159" i="1"/>
  <c r="Q159" i="1"/>
  <c r="P159" i="1"/>
  <c r="O159" i="1"/>
  <c r="N159" i="1"/>
  <c r="F159" i="1"/>
  <c r="Y158" i="1"/>
  <c r="X158" i="1"/>
  <c r="W158" i="1"/>
  <c r="U158" i="1"/>
  <c r="R158" i="1"/>
  <c r="Q158" i="1"/>
  <c r="P158" i="1"/>
  <c r="O158" i="1"/>
  <c r="N158" i="1"/>
  <c r="F158" i="1"/>
  <c r="Y157" i="1"/>
  <c r="X157" i="1"/>
  <c r="W157" i="1"/>
  <c r="U157" i="1"/>
  <c r="R157" i="1"/>
  <c r="Q157" i="1"/>
  <c r="P157" i="1"/>
  <c r="O157" i="1"/>
  <c r="N157" i="1"/>
  <c r="F157" i="1"/>
  <c r="Y156" i="1"/>
  <c r="X156" i="1"/>
  <c r="W156" i="1"/>
  <c r="U156" i="1"/>
  <c r="R156" i="1"/>
  <c r="Q156" i="1"/>
  <c r="P156" i="1"/>
  <c r="O156" i="1"/>
  <c r="N156" i="1"/>
  <c r="F156" i="1"/>
  <c r="Y155" i="1"/>
  <c r="X155" i="1"/>
  <c r="W155" i="1"/>
  <c r="U155" i="1"/>
  <c r="R155" i="1"/>
  <c r="Q155" i="1"/>
  <c r="P155" i="1"/>
  <c r="O155" i="1"/>
  <c r="N155" i="1"/>
  <c r="F155" i="1"/>
  <c r="Y154" i="1"/>
  <c r="X154" i="1"/>
  <c r="W154" i="1"/>
  <c r="U154" i="1"/>
  <c r="R154" i="1"/>
  <c r="Q154" i="1"/>
  <c r="P154" i="1"/>
  <c r="O154" i="1"/>
  <c r="N154" i="1"/>
  <c r="F154" i="1"/>
  <c r="Y153" i="1"/>
  <c r="X153" i="1"/>
  <c r="W153" i="1"/>
  <c r="U153" i="1"/>
  <c r="R153" i="1"/>
  <c r="Q153" i="1"/>
  <c r="P153" i="1"/>
  <c r="O153" i="1"/>
  <c r="N153" i="1"/>
  <c r="F153" i="1"/>
  <c r="Y152" i="1"/>
  <c r="X152" i="1"/>
  <c r="W152" i="1"/>
  <c r="U152" i="1"/>
  <c r="R152" i="1"/>
  <c r="Q152" i="1"/>
  <c r="P152" i="1"/>
  <c r="O152" i="1"/>
  <c r="N152" i="1"/>
  <c r="F152" i="1"/>
  <c r="Y151" i="1"/>
  <c r="X151" i="1"/>
  <c r="W151" i="1"/>
  <c r="U151" i="1"/>
  <c r="R151" i="1"/>
  <c r="Q151" i="1"/>
  <c r="P151" i="1"/>
  <c r="O151" i="1"/>
  <c r="N151" i="1"/>
  <c r="F151" i="1"/>
  <c r="Y150" i="1"/>
  <c r="X150" i="1"/>
  <c r="W150" i="1"/>
  <c r="U150" i="1"/>
  <c r="R150" i="1"/>
  <c r="Q150" i="1"/>
  <c r="P150" i="1"/>
  <c r="O150" i="1"/>
  <c r="N150" i="1"/>
  <c r="F150" i="1"/>
  <c r="Y149" i="1"/>
  <c r="X149" i="1"/>
  <c r="W149" i="1"/>
  <c r="U149" i="1"/>
  <c r="R149" i="1"/>
  <c r="Q149" i="1"/>
  <c r="P149" i="1"/>
  <c r="O149" i="1"/>
  <c r="N149" i="1"/>
  <c r="F149" i="1"/>
  <c r="Y148" i="1"/>
  <c r="X148" i="1"/>
  <c r="W148" i="1"/>
  <c r="U148" i="1"/>
  <c r="R148" i="1"/>
  <c r="Q148" i="1"/>
  <c r="P148" i="1"/>
  <c r="O148" i="1"/>
  <c r="N148" i="1"/>
  <c r="F148" i="1"/>
  <c r="Y147" i="1"/>
  <c r="X147" i="1"/>
  <c r="W147" i="1"/>
  <c r="U147" i="1"/>
  <c r="R147" i="1"/>
  <c r="Q147" i="1"/>
  <c r="P147" i="1"/>
  <c r="O147" i="1"/>
  <c r="N147" i="1"/>
  <c r="F147" i="1"/>
  <c r="Y146" i="1"/>
  <c r="X146" i="1"/>
  <c r="W146" i="1"/>
  <c r="U146" i="1"/>
  <c r="R146" i="1"/>
  <c r="Q146" i="1"/>
  <c r="P146" i="1"/>
  <c r="O146" i="1"/>
  <c r="N146" i="1"/>
  <c r="F146" i="1"/>
  <c r="Y145" i="1"/>
  <c r="X145" i="1"/>
  <c r="W145" i="1"/>
  <c r="U145" i="1"/>
  <c r="R145" i="1"/>
  <c r="Q145" i="1"/>
  <c r="P145" i="1"/>
  <c r="O145" i="1"/>
  <c r="N145" i="1"/>
  <c r="F145" i="1"/>
  <c r="Y144" i="1"/>
  <c r="X144" i="1"/>
  <c r="W144" i="1"/>
  <c r="U144" i="1"/>
  <c r="R144" i="1"/>
  <c r="Q144" i="1"/>
  <c r="P144" i="1"/>
  <c r="O144" i="1"/>
  <c r="N144" i="1"/>
  <c r="F144" i="1"/>
  <c r="Y143" i="1"/>
  <c r="X143" i="1"/>
  <c r="W143" i="1"/>
  <c r="U143" i="1"/>
  <c r="R143" i="1"/>
  <c r="Q143" i="1"/>
  <c r="P143" i="1"/>
  <c r="O143" i="1"/>
  <c r="N143" i="1"/>
  <c r="F143" i="1"/>
  <c r="Y142" i="1"/>
  <c r="X142" i="1"/>
  <c r="W142" i="1"/>
  <c r="U142" i="1"/>
  <c r="R142" i="1"/>
  <c r="Q142" i="1"/>
  <c r="P142" i="1"/>
  <c r="O142" i="1"/>
  <c r="N142" i="1"/>
  <c r="F142" i="1"/>
  <c r="Y141" i="1"/>
  <c r="X141" i="1"/>
  <c r="W141" i="1"/>
  <c r="U141" i="1"/>
  <c r="R141" i="1"/>
  <c r="Q141" i="1"/>
  <c r="P141" i="1"/>
  <c r="O141" i="1"/>
  <c r="N141" i="1"/>
  <c r="F141" i="1"/>
  <c r="Y140" i="1"/>
  <c r="X140" i="1"/>
  <c r="W140" i="1"/>
  <c r="U140" i="1"/>
  <c r="R140" i="1"/>
  <c r="Q140" i="1"/>
  <c r="P140" i="1"/>
  <c r="O140" i="1"/>
  <c r="N140" i="1"/>
  <c r="F140" i="1"/>
  <c r="Y139" i="1"/>
  <c r="X139" i="1"/>
  <c r="W139" i="1"/>
  <c r="U139" i="1"/>
  <c r="R139" i="1"/>
  <c r="Q139" i="1"/>
  <c r="P139" i="1"/>
  <c r="O139" i="1"/>
  <c r="N139" i="1"/>
  <c r="F139" i="1"/>
  <c r="Y138" i="1"/>
  <c r="X138" i="1"/>
  <c r="W138" i="1"/>
  <c r="U138" i="1"/>
  <c r="R138" i="1"/>
  <c r="Q138" i="1"/>
  <c r="P138" i="1"/>
  <c r="O138" i="1"/>
  <c r="N138" i="1"/>
  <c r="F138" i="1"/>
  <c r="Y137" i="1"/>
  <c r="X137" i="1"/>
  <c r="W137" i="1"/>
  <c r="U137" i="1"/>
  <c r="R137" i="1"/>
  <c r="Q137" i="1"/>
  <c r="P137" i="1"/>
  <c r="O137" i="1"/>
  <c r="N137" i="1"/>
  <c r="F137" i="1"/>
  <c r="Y136" i="1"/>
  <c r="X136" i="1"/>
  <c r="W136" i="1"/>
  <c r="U136" i="1"/>
  <c r="R136" i="1"/>
  <c r="Q136" i="1"/>
  <c r="P136" i="1"/>
  <c r="O136" i="1"/>
  <c r="N136" i="1"/>
  <c r="F136" i="1"/>
  <c r="Y135" i="1"/>
  <c r="X135" i="1"/>
  <c r="W135" i="1"/>
  <c r="U135" i="1"/>
  <c r="R135" i="1"/>
  <c r="Q135" i="1"/>
  <c r="P135" i="1"/>
  <c r="O135" i="1"/>
  <c r="N135" i="1"/>
  <c r="F135" i="1"/>
  <c r="Y134" i="1"/>
  <c r="X134" i="1"/>
  <c r="W134" i="1"/>
  <c r="U134" i="1"/>
  <c r="R134" i="1"/>
  <c r="Q134" i="1"/>
  <c r="P134" i="1"/>
  <c r="O134" i="1"/>
  <c r="N134" i="1"/>
  <c r="F134" i="1"/>
  <c r="Y133" i="1"/>
  <c r="X133" i="1"/>
  <c r="W133" i="1"/>
  <c r="U133" i="1"/>
  <c r="R133" i="1"/>
  <c r="Q133" i="1"/>
  <c r="P133" i="1"/>
  <c r="O133" i="1"/>
  <c r="N133" i="1"/>
  <c r="F133" i="1"/>
  <c r="Y132" i="1"/>
  <c r="X132" i="1"/>
  <c r="W132" i="1"/>
  <c r="U132" i="1"/>
  <c r="R132" i="1"/>
  <c r="Q132" i="1"/>
  <c r="P132" i="1"/>
  <c r="O132" i="1"/>
  <c r="N132" i="1"/>
  <c r="F132" i="1"/>
  <c r="Y131" i="1"/>
  <c r="X131" i="1"/>
  <c r="W131" i="1"/>
  <c r="U131" i="1"/>
  <c r="R131" i="1"/>
  <c r="Q131" i="1"/>
  <c r="P131" i="1"/>
  <c r="O131" i="1"/>
  <c r="N131" i="1"/>
  <c r="F131" i="1"/>
  <c r="Y130" i="1"/>
  <c r="X130" i="1"/>
  <c r="W130" i="1"/>
  <c r="U130" i="1"/>
  <c r="R130" i="1"/>
  <c r="Q130" i="1"/>
  <c r="P130" i="1"/>
  <c r="O130" i="1"/>
  <c r="N130" i="1"/>
  <c r="F130" i="1"/>
  <c r="Y129" i="1"/>
  <c r="X129" i="1"/>
  <c r="W129" i="1"/>
  <c r="U129" i="1"/>
  <c r="R129" i="1"/>
  <c r="Q129" i="1"/>
  <c r="P129" i="1"/>
  <c r="O129" i="1"/>
  <c r="N129" i="1"/>
  <c r="F129" i="1"/>
  <c r="Y128" i="1"/>
  <c r="X128" i="1"/>
  <c r="W128" i="1"/>
  <c r="U128" i="1"/>
  <c r="R128" i="1"/>
  <c r="Q128" i="1"/>
  <c r="P128" i="1"/>
  <c r="O128" i="1"/>
  <c r="N128" i="1"/>
  <c r="F128" i="1"/>
  <c r="Y127" i="1"/>
  <c r="X127" i="1"/>
  <c r="W127" i="1"/>
  <c r="U127" i="1"/>
  <c r="R127" i="1"/>
  <c r="Q127" i="1"/>
  <c r="P127" i="1"/>
  <c r="O127" i="1"/>
  <c r="N127" i="1"/>
  <c r="F127" i="1"/>
  <c r="Y126" i="1"/>
  <c r="X126" i="1"/>
  <c r="W126" i="1"/>
  <c r="U126" i="1"/>
  <c r="R126" i="1"/>
  <c r="Q126" i="1"/>
  <c r="P126" i="1"/>
  <c r="O126" i="1"/>
  <c r="N126" i="1"/>
  <c r="F126" i="1"/>
  <c r="Y125" i="1"/>
  <c r="X125" i="1"/>
  <c r="W125" i="1"/>
  <c r="U125" i="1"/>
  <c r="R125" i="1"/>
  <c r="Q125" i="1"/>
  <c r="P125" i="1"/>
  <c r="O125" i="1"/>
  <c r="N125" i="1"/>
  <c r="F125" i="1"/>
  <c r="Y124" i="1"/>
  <c r="X124" i="1"/>
  <c r="W124" i="1"/>
  <c r="U124" i="1"/>
  <c r="R124" i="1"/>
  <c r="Q124" i="1"/>
  <c r="P124" i="1"/>
  <c r="O124" i="1"/>
  <c r="N124" i="1"/>
  <c r="F124" i="1"/>
  <c r="Y123" i="1"/>
  <c r="X123" i="1"/>
  <c r="W123" i="1"/>
  <c r="U123" i="1"/>
  <c r="R123" i="1"/>
  <c r="Q123" i="1"/>
  <c r="P123" i="1"/>
  <c r="O123" i="1"/>
  <c r="N123" i="1"/>
  <c r="F123" i="1"/>
  <c r="Y122" i="1"/>
  <c r="X122" i="1"/>
  <c r="W122" i="1"/>
  <c r="U122" i="1"/>
  <c r="R122" i="1"/>
  <c r="Q122" i="1"/>
  <c r="P122" i="1"/>
  <c r="O122" i="1"/>
  <c r="N122" i="1"/>
  <c r="F122" i="1"/>
  <c r="Y121" i="1"/>
  <c r="X121" i="1"/>
  <c r="W121" i="1"/>
  <c r="U121" i="1"/>
  <c r="R121" i="1"/>
  <c r="Q121" i="1"/>
  <c r="P121" i="1"/>
  <c r="O121" i="1"/>
  <c r="N121" i="1"/>
  <c r="F121" i="1"/>
  <c r="Y120" i="1"/>
  <c r="X120" i="1"/>
  <c r="W120" i="1"/>
  <c r="U120" i="1"/>
  <c r="R120" i="1"/>
  <c r="Q120" i="1"/>
  <c r="P120" i="1"/>
  <c r="O120" i="1"/>
  <c r="N120" i="1"/>
  <c r="F120" i="1"/>
  <c r="Y119" i="1"/>
  <c r="X119" i="1"/>
  <c r="W119" i="1"/>
  <c r="U119" i="1"/>
  <c r="R119" i="1"/>
  <c r="Q119" i="1"/>
  <c r="P119" i="1"/>
  <c r="O119" i="1"/>
  <c r="N119" i="1"/>
  <c r="F119" i="1"/>
  <c r="Y118" i="1"/>
  <c r="X118" i="1"/>
  <c r="W118" i="1"/>
  <c r="U118" i="1"/>
  <c r="R118" i="1"/>
  <c r="Q118" i="1"/>
  <c r="P118" i="1"/>
  <c r="O118" i="1"/>
  <c r="N118" i="1"/>
  <c r="F118" i="1"/>
  <c r="Y117" i="1"/>
  <c r="X117" i="1"/>
  <c r="W117" i="1"/>
  <c r="U117" i="1"/>
  <c r="R117" i="1"/>
  <c r="Q117" i="1"/>
  <c r="P117" i="1"/>
  <c r="O117" i="1"/>
  <c r="N117" i="1"/>
  <c r="F117" i="1"/>
  <c r="Y116" i="1"/>
  <c r="X116" i="1"/>
  <c r="W116" i="1"/>
  <c r="U116" i="1"/>
  <c r="R116" i="1"/>
  <c r="Q116" i="1"/>
  <c r="P116" i="1"/>
  <c r="O116" i="1"/>
  <c r="N116" i="1"/>
  <c r="F116" i="1"/>
  <c r="Y115" i="1"/>
  <c r="X115" i="1"/>
  <c r="W115" i="1"/>
  <c r="U115" i="1"/>
  <c r="R115" i="1"/>
  <c r="Q115" i="1"/>
  <c r="P115" i="1"/>
  <c r="O115" i="1"/>
  <c r="N115" i="1"/>
  <c r="F115" i="1"/>
  <c r="Y114" i="1"/>
  <c r="X114" i="1"/>
  <c r="W114" i="1"/>
  <c r="U114" i="1"/>
  <c r="R114" i="1"/>
  <c r="Q114" i="1"/>
  <c r="P114" i="1"/>
  <c r="O114" i="1"/>
  <c r="N114" i="1"/>
  <c r="F114" i="1"/>
  <c r="Y113" i="1"/>
  <c r="X113" i="1"/>
  <c r="W113" i="1"/>
  <c r="U113" i="1"/>
  <c r="R113" i="1"/>
  <c r="Q113" i="1"/>
  <c r="P113" i="1"/>
  <c r="O113" i="1"/>
  <c r="N113" i="1"/>
  <c r="F113" i="1"/>
  <c r="Y112" i="1"/>
  <c r="X112" i="1"/>
  <c r="W112" i="1"/>
  <c r="U112" i="1"/>
  <c r="R112" i="1"/>
  <c r="Q112" i="1"/>
  <c r="P112" i="1"/>
  <c r="O112" i="1"/>
  <c r="N112" i="1"/>
  <c r="F112" i="1"/>
  <c r="Y111" i="1"/>
  <c r="X111" i="1"/>
  <c r="W111" i="1"/>
  <c r="U111" i="1"/>
  <c r="R111" i="1"/>
  <c r="Q111" i="1"/>
  <c r="P111" i="1"/>
  <c r="O111" i="1"/>
  <c r="N111" i="1"/>
  <c r="F111" i="1"/>
  <c r="Y110" i="1"/>
  <c r="X110" i="1"/>
  <c r="W110" i="1"/>
  <c r="U110" i="1"/>
  <c r="R110" i="1"/>
  <c r="Q110" i="1"/>
  <c r="P110" i="1"/>
  <c r="O110" i="1"/>
  <c r="N110" i="1"/>
  <c r="F110" i="1"/>
  <c r="Y109" i="1"/>
  <c r="X109" i="1"/>
  <c r="W109" i="1"/>
  <c r="U109" i="1"/>
  <c r="R109" i="1"/>
  <c r="Q109" i="1"/>
  <c r="P109" i="1"/>
  <c r="O109" i="1"/>
  <c r="N109" i="1"/>
  <c r="F109" i="1"/>
  <c r="Y108" i="1"/>
  <c r="X108" i="1"/>
  <c r="W108" i="1"/>
  <c r="U108" i="1"/>
  <c r="R108" i="1"/>
  <c r="Q108" i="1"/>
  <c r="P108" i="1"/>
  <c r="O108" i="1"/>
  <c r="N108" i="1"/>
  <c r="F108" i="1"/>
  <c r="Y107" i="1"/>
  <c r="X107" i="1"/>
  <c r="W107" i="1"/>
  <c r="U107" i="1"/>
  <c r="R107" i="1"/>
  <c r="Q107" i="1"/>
  <c r="P107" i="1"/>
  <c r="O107" i="1"/>
  <c r="N107" i="1"/>
  <c r="F107" i="1"/>
  <c r="Y106" i="1"/>
  <c r="X106" i="1"/>
  <c r="W106" i="1"/>
  <c r="U106" i="1"/>
  <c r="R106" i="1"/>
  <c r="Q106" i="1"/>
  <c r="P106" i="1"/>
  <c r="O106" i="1"/>
  <c r="N106" i="1"/>
  <c r="F106" i="1"/>
  <c r="Y105" i="1"/>
  <c r="X105" i="1"/>
  <c r="W105" i="1"/>
  <c r="U105" i="1"/>
  <c r="R105" i="1"/>
  <c r="Q105" i="1"/>
  <c r="P105" i="1"/>
  <c r="O105" i="1"/>
  <c r="N105" i="1"/>
  <c r="F105" i="1"/>
  <c r="Y104" i="1"/>
  <c r="X104" i="1"/>
  <c r="W104" i="1"/>
  <c r="U104" i="1"/>
  <c r="R104" i="1"/>
  <c r="Q104" i="1"/>
  <c r="P104" i="1"/>
  <c r="O104" i="1"/>
  <c r="N104" i="1"/>
  <c r="F104" i="1"/>
  <c r="Y103" i="1"/>
  <c r="X103" i="1"/>
  <c r="W103" i="1"/>
  <c r="U103" i="1"/>
  <c r="R103" i="1"/>
  <c r="Q103" i="1"/>
  <c r="P103" i="1"/>
  <c r="O103" i="1"/>
  <c r="N103" i="1"/>
  <c r="F103" i="1"/>
  <c r="Y102" i="1"/>
  <c r="X102" i="1"/>
  <c r="W102" i="1"/>
  <c r="U102" i="1"/>
  <c r="R102" i="1"/>
  <c r="Q102" i="1"/>
  <c r="P102" i="1"/>
  <c r="O102" i="1"/>
  <c r="N102" i="1"/>
  <c r="F102" i="1"/>
  <c r="Y101" i="1"/>
  <c r="X101" i="1"/>
  <c r="W101" i="1"/>
  <c r="U101" i="1"/>
  <c r="R101" i="1"/>
  <c r="Q101" i="1"/>
  <c r="P101" i="1"/>
  <c r="O101" i="1"/>
  <c r="N101" i="1"/>
  <c r="F101" i="1"/>
  <c r="Y100" i="1"/>
  <c r="X100" i="1"/>
  <c r="W100" i="1"/>
  <c r="U100" i="1"/>
  <c r="R100" i="1"/>
  <c r="Q100" i="1"/>
  <c r="P100" i="1"/>
  <c r="O100" i="1"/>
  <c r="N100" i="1"/>
  <c r="F100" i="1"/>
  <c r="Y99" i="1"/>
  <c r="X99" i="1"/>
  <c r="W99" i="1"/>
  <c r="U99" i="1"/>
  <c r="R99" i="1"/>
  <c r="Q99" i="1"/>
  <c r="P99" i="1"/>
  <c r="O99" i="1"/>
  <c r="N99" i="1"/>
  <c r="F99" i="1"/>
  <c r="Y98" i="1"/>
  <c r="X98" i="1"/>
  <c r="W98" i="1"/>
  <c r="U98" i="1"/>
  <c r="R98" i="1"/>
  <c r="Q98" i="1"/>
  <c r="P98" i="1"/>
  <c r="O98" i="1"/>
  <c r="N98" i="1"/>
  <c r="F98" i="1"/>
  <c r="Y97" i="1"/>
  <c r="X97" i="1"/>
  <c r="W97" i="1"/>
  <c r="U97" i="1"/>
  <c r="R97" i="1"/>
  <c r="Q97" i="1"/>
  <c r="P97" i="1"/>
  <c r="O97" i="1"/>
  <c r="N97" i="1"/>
  <c r="F97" i="1"/>
  <c r="AK96" i="1"/>
  <c r="AE95" i="1" s="1"/>
  <c r="AF95" i="1" s="1"/>
  <c r="Y96" i="1"/>
  <c r="X96" i="1"/>
  <c r="W96" i="1"/>
  <c r="U96" i="1"/>
  <c r="R96" i="1"/>
  <c r="Q96" i="1"/>
  <c r="P96" i="1"/>
  <c r="O96" i="1"/>
  <c r="N96" i="1"/>
  <c r="F96" i="1"/>
  <c r="Y95" i="1"/>
  <c r="X95" i="1"/>
  <c r="W95" i="1"/>
  <c r="U95" i="1"/>
  <c r="R95" i="1"/>
  <c r="Q95" i="1"/>
  <c r="P95" i="1"/>
  <c r="O95" i="1"/>
  <c r="N95" i="1"/>
  <c r="F95" i="1"/>
  <c r="Y94" i="1"/>
  <c r="X94" i="1"/>
  <c r="W94" i="1"/>
  <c r="U94" i="1"/>
  <c r="R94" i="1"/>
  <c r="Q94" i="1"/>
  <c r="P94" i="1"/>
  <c r="O94" i="1"/>
  <c r="N94" i="1"/>
  <c r="F94" i="1"/>
  <c r="Y93" i="1"/>
  <c r="X93" i="1"/>
  <c r="W93" i="1"/>
  <c r="U93" i="1"/>
  <c r="R93" i="1"/>
  <c r="Q93" i="1"/>
  <c r="P93" i="1"/>
  <c r="O93" i="1"/>
  <c r="N93" i="1"/>
  <c r="F93" i="1"/>
  <c r="Y92" i="1"/>
  <c r="X92" i="1"/>
  <c r="W92" i="1"/>
  <c r="U92" i="1"/>
  <c r="R92" i="1"/>
  <c r="Q92" i="1"/>
  <c r="P92" i="1"/>
  <c r="O92" i="1"/>
  <c r="N92" i="1"/>
  <c r="F92" i="1"/>
  <c r="Y91" i="1"/>
  <c r="X91" i="1"/>
  <c r="W91" i="1"/>
  <c r="U91" i="1"/>
  <c r="R91" i="1"/>
  <c r="Q91" i="1"/>
  <c r="P91" i="1"/>
  <c r="O91" i="1"/>
  <c r="N91" i="1"/>
  <c r="F91" i="1"/>
  <c r="Y90" i="1"/>
  <c r="X90" i="1"/>
  <c r="W90" i="1"/>
  <c r="U90" i="1"/>
  <c r="R90" i="1"/>
  <c r="Q90" i="1"/>
  <c r="P90" i="1"/>
  <c r="O90" i="1"/>
  <c r="N90" i="1"/>
  <c r="F90" i="1"/>
  <c r="Y89" i="1"/>
  <c r="X89" i="1"/>
  <c r="W89" i="1"/>
  <c r="U89" i="1"/>
  <c r="R89" i="1"/>
  <c r="Q89" i="1"/>
  <c r="P89" i="1"/>
  <c r="O89" i="1"/>
  <c r="N89" i="1"/>
  <c r="F89" i="1"/>
  <c r="AD88" i="1"/>
  <c r="AK97" i="1" s="1"/>
  <c r="Y88" i="1"/>
  <c r="X88" i="1"/>
  <c r="W88" i="1"/>
  <c r="U88" i="1"/>
  <c r="R88" i="1"/>
  <c r="Q88" i="1"/>
  <c r="P88" i="1"/>
  <c r="O88" i="1"/>
  <c r="N88" i="1"/>
  <c r="F88" i="1"/>
  <c r="Y87" i="1"/>
  <c r="X87" i="1"/>
  <c r="W87" i="1"/>
  <c r="U87" i="1"/>
  <c r="R87" i="1"/>
  <c r="Q87" i="1"/>
  <c r="P87" i="1"/>
  <c r="O87" i="1"/>
  <c r="N87" i="1"/>
  <c r="F87" i="1"/>
  <c r="Y86" i="1"/>
  <c r="X86" i="1"/>
  <c r="W86" i="1"/>
  <c r="U86" i="1"/>
  <c r="R86" i="1"/>
  <c r="Q86" i="1"/>
  <c r="P86" i="1"/>
  <c r="O86" i="1"/>
  <c r="N86" i="1"/>
  <c r="F86" i="1"/>
  <c r="Y85" i="1"/>
  <c r="X85" i="1"/>
  <c r="W85" i="1"/>
  <c r="U85" i="1"/>
  <c r="R85" i="1"/>
  <c r="Q85" i="1"/>
  <c r="P85" i="1"/>
  <c r="O85" i="1"/>
  <c r="N85" i="1"/>
  <c r="F85" i="1"/>
  <c r="Y84" i="1"/>
  <c r="X84" i="1"/>
  <c r="W84" i="1"/>
  <c r="U84" i="1"/>
  <c r="R84" i="1"/>
  <c r="Q84" i="1"/>
  <c r="P84" i="1"/>
  <c r="O84" i="1"/>
  <c r="N84" i="1"/>
  <c r="F84" i="1"/>
  <c r="Y83" i="1"/>
  <c r="X83" i="1"/>
  <c r="W83" i="1"/>
  <c r="U83" i="1"/>
  <c r="R83" i="1"/>
  <c r="Q83" i="1"/>
  <c r="P83" i="1"/>
  <c r="O83" i="1"/>
  <c r="N83" i="1"/>
  <c r="F83" i="1"/>
  <c r="AK82" i="1"/>
  <c r="Y82" i="1"/>
  <c r="X82" i="1"/>
  <c r="W82" i="1"/>
  <c r="U82" i="1"/>
  <c r="R82" i="1"/>
  <c r="Q82" i="1"/>
  <c r="P82" i="1"/>
  <c r="O82" i="1"/>
  <c r="N82" i="1"/>
  <c r="F82" i="1"/>
  <c r="Y81" i="1"/>
  <c r="X81" i="1"/>
  <c r="W81" i="1"/>
  <c r="U81" i="1"/>
  <c r="R81" i="1"/>
  <c r="Q81" i="1"/>
  <c r="P81" i="1"/>
  <c r="O81" i="1"/>
  <c r="N81" i="1"/>
  <c r="F81" i="1"/>
  <c r="Y80" i="1"/>
  <c r="X80" i="1"/>
  <c r="W80" i="1"/>
  <c r="U80" i="1"/>
  <c r="R80" i="1"/>
  <c r="Q80" i="1"/>
  <c r="P80" i="1"/>
  <c r="O80" i="1"/>
  <c r="N80" i="1"/>
  <c r="F80" i="1"/>
  <c r="Y79" i="1"/>
  <c r="X79" i="1"/>
  <c r="W79" i="1"/>
  <c r="U79" i="1"/>
  <c r="R79" i="1"/>
  <c r="Q79" i="1"/>
  <c r="P79" i="1"/>
  <c r="O79" i="1"/>
  <c r="N79" i="1"/>
  <c r="F79" i="1"/>
  <c r="Y78" i="1"/>
  <c r="X78" i="1"/>
  <c r="W78" i="1"/>
  <c r="U78" i="1"/>
  <c r="R78" i="1"/>
  <c r="Q78" i="1"/>
  <c r="P78" i="1"/>
  <c r="O78" i="1"/>
  <c r="N78" i="1"/>
  <c r="F78" i="1"/>
  <c r="AD77" i="1"/>
  <c r="AK86" i="1" s="1"/>
  <c r="Y77" i="1"/>
  <c r="X77" i="1"/>
  <c r="W77" i="1"/>
  <c r="U77" i="1"/>
  <c r="R77" i="1"/>
  <c r="Q77" i="1"/>
  <c r="P77" i="1"/>
  <c r="O77" i="1"/>
  <c r="N77" i="1"/>
  <c r="F77" i="1"/>
  <c r="Y76" i="1"/>
  <c r="X76" i="1"/>
  <c r="W76" i="1"/>
  <c r="U76" i="1"/>
  <c r="R76" i="1"/>
  <c r="Q76" i="1"/>
  <c r="P76" i="1"/>
  <c r="O76" i="1"/>
  <c r="N76" i="1"/>
  <c r="F76" i="1"/>
  <c r="Y75" i="1"/>
  <c r="X75" i="1"/>
  <c r="W75" i="1"/>
  <c r="U75" i="1"/>
  <c r="R75" i="1"/>
  <c r="Q75" i="1"/>
  <c r="P75" i="1"/>
  <c r="O75" i="1"/>
  <c r="N75" i="1"/>
  <c r="F75" i="1"/>
  <c r="AQ74" i="1"/>
  <c r="Y74" i="1"/>
  <c r="X74" i="1"/>
  <c r="W74" i="1"/>
  <c r="U74" i="1"/>
  <c r="R74" i="1"/>
  <c r="Q74" i="1"/>
  <c r="P74" i="1"/>
  <c r="O74" i="1"/>
  <c r="N74" i="1"/>
  <c r="F74" i="1"/>
  <c r="AY73" i="1"/>
  <c r="AX73" i="1"/>
  <c r="AW73" i="1"/>
  <c r="AV73" i="1"/>
  <c r="AU73" i="1"/>
  <c r="AT73" i="1"/>
  <c r="AS73" i="1"/>
  <c r="AR73" i="1"/>
  <c r="AQ73" i="1"/>
  <c r="Y73" i="1"/>
  <c r="X73" i="1"/>
  <c r="W73" i="1"/>
  <c r="U73" i="1"/>
  <c r="R73" i="1"/>
  <c r="Q73" i="1"/>
  <c r="P73" i="1"/>
  <c r="O73" i="1"/>
  <c r="N73" i="1"/>
  <c r="F73" i="1"/>
  <c r="AY72" i="1"/>
  <c r="AX72" i="1"/>
  <c r="AW72" i="1"/>
  <c r="AV72" i="1"/>
  <c r="AU72" i="1"/>
  <c r="AT72" i="1"/>
  <c r="AS72" i="1"/>
  <c r="AR72" i="1"/>
  <c r="AQ72" i="1"/>
  <c r="Y72" i="1"/>
  <c r="X72" i="1"/>
  <c r="W72" i="1"/>
  <c r="U72" i="1"/>
  <c r="R72" i="1"/>
  <c r="Q72" i="1"/>
  <c r="P72" i="1"/>
  <c r="O72" i="1"/>
  <c r="N72" i="1"/>
  <c r="F72" i="1"/>
  <c r="AY71" i="1"/>
  <c r="AX71" i="1"/>
  <c r="AW71" i="1"/>
  <c r="AV71" i="1"/>
  <c r="AU71" i="1"/>
  <c r="AT71" i="1"/>
  <c r="AS71" i="1"/>
  <c r="AR71" i="1"/>
  <c r="AQ71" i="1"/>
  <c r="Y71" i="1"/>
  <c r="X71" i="1"/>
  <c r="W71" i="1"/>
  <c r="U71" i="1"/>
  <c r="R71" i="1"/>
  <c r="Q71" i="1"/>
  <c r="P71" i="1"/>
  <c r="O71" i="1"/>
  <c r="N71" i="1"/>
  <c r="F71" i="1"/>
  <c r="AY70" i="1"/>
  <c r="AX70" i="1"/>
  <c r="AW70" i="1"/>
  <c r="AV70" i="1"/>
  <c r="AU70" i="1"/>
  <c r="AT70" i="1"/>
  <c r="AS70" i="1"/>
  <c r="AR70" i="1"/>
  <c r="AQ70" i="1"/>
  <c r="Y70" i="1"/>
  <c r="X70" i="1"/>
  <c r="W70" i="1"/>
  <c r="U70" i="1"/>
  <c r="R70" i="1"/>
  <c r="Q70" i="1"/>
  <c r="P70" i="1"/>
  <c r="O70" i="1"/>
  <c r="N70" i="1"/>
  <c r="F70" i="1"/>
  <c r="AY69" i="1"/>
  <c r="AX69" i="1"/>
  <c r="AW69" i="1"/>
  <c r="AV69" i="1"/>
  <c r="AU69" i="1"/>
  <c r="AT69" i="1"/>
  <c r="AS69" i="1"/>
  <c r="AR69" i="1"/>
  <c r="AQ69" i="1"/>
  <c r="Y69" i="1"/>
  <c r="X69" i="1"/>
  <c r="W69" i="1"/>
  <c r="U69" i="1"/>
  <c r="R69" i="1"/>
  <c r="Q69" i="1"/>
  <c r="P69" i="1"/>
  <c r="O69" i="1"/>
  <c r="N69" i="1"/>
  <c r="F69" i="1"/>
  <c r="AY68" i="1"/>
  <c r="AX68" i="1"/>
  <c r="AY74" i="1" s="1"/>
  <c r="AW68" i="1"/>
  <c r="AX74" i="1" s="1"/>
  <c r="AV68" i="1"/>
  <c r="AW74" i="1" s="1"/>
  <c r="AU68" i="1"/>
  <c r="AV74" i="1" s="1"/>
  <c r="AT68" i="1"/>
  <c r="AU74" i="1" s="1"/>
  <c r="AS68" i="1"/>
  <c r="AT74" i="1" s="1"/>
  <c r="AR68" i="1"/>
  <c r="AS74" i="1" s="1"/>
  <c r="AQ68" i="1"/>
  <c r="AR74" i="1" s="1"/>
  <c r="Y68" i="1"/>
  <c r="X68" i="1"/>
  <c r="W68" i="1"/>
  <c r="U68" i="1"/>
  <c r="R68" i="1"/>
  <c r="Q68" i="1"/>
  <c r="P68" i="1"/>
  <c r="O68" i="1"/>
  <c r="N68" i="1"/>
  <c r="F68" i="1"/>
  <c r="Y67" i="1"/>
  <c r="X67" i="1"/>
  <c r="W67" i="1"/>
  <c r="U67" i="1"/>
  <c r="R67" i="1"/>
  <c r="Q67" i="1"/>
  <c r="P67" i="1"/>
  <c r="O67" i="1"/>
  <c r="N67" i="1"/>
  <c r="F67" i="1"/>
  <c r="AD66" i="1"/>
  <c r="AK71" i="1" s="1"/>
  <c r="Y66" i="1"/>
  <c r="X66" i="1"/>
  <c r="W66" i="1"/>
  <c r="U66" i="1"/>
  <c r="R66" i="1"/>
  <c r="Q66" i="1"/>
  <c r="P66" i="1"/>
  <c r="O66" i="1"/>
  <c r="N66" i="1"/>
  <c r="F66" i="1"/>
  <c r="Y65" i="1"/>
  <c r="X65" i="1"/>
  <c r="W65" i="1"/>
  <c r="U65" i="1"/>
  <c r="R65" i="1"/>
  <c r="Q65" i="1"/>
  <c r="P65" i="1"/>
  <c r="O65" i="1"/>
  <c r="N65" i="1"/>
  <c r="F65" i="1"/>
  <c r="Y64" i="1"/>
  <c r="X64" i="1"/>
  <c r="W64" i="1"/>
  <c r="U64" i="1"/>
  <c r="R64" i="1"/>
  <c r="Q64" i="1"/>
  <c r="P64" i="1"/>
  <c r="O64" i="1"/>
  <c r="N64" i="1"/>
  <c r="F64" i="1"/>
  <c r="Y63" i="1"/>
  <c r="X63" i="1"/>
  <c r="W63" i="1"/>
  <c r="U63" i="1"/>
  <c r="R63" i="1"/>
  <c r="Q63" i="1"/>
  <c r="P63" i="1"/>
  <c r="O63" i="1"/>
  <c r="N63" i="1"/>
  <c r="F63" i="1"/>
  <c r="Y62" i="1"/>
  <c r="X62" i="1"/>
  <c r="W62" i="1"/>
  <c r="U62" i="1"/>
  <c r="R62" i="1"/>
  <c r="Q62" i="1"/>
  <c r="P62" i="1"/>
  <c r="O62" i="1"/>
  <c r="N62" i="1"/>
  <c r="F62" i="1"/>
  <c r="AW61" i="1"/>
  <c r="AS61" i="1"/>
  <c r="AL61" i="1"/>
  <c r="AK61" i="1"/>
  <c r="AJ61" i="1"/>
  <c r="AI61" i="1"/>
  <c r="AH61" i="1"/>
  <c r="AG61" i="1"/>
  <c r="AF61" i="1"/>
  <c r="AE61" i="1"/>
  <c r="AD61" i="1"/>
  <c r="AM61" i="1" s="1"/>
  <c r="Y61" i="1"/>
  <c r="X61" i="1"/>
  <c r="W61" i="1"/>
  <c r="U61" i="1"/>
  <c r="R61" i="1"/>
  <c r="Q61" i="1"/>
  <c r="P61" i="1"/>
  <c r="O61" i="1"/>
  <c r="N61" i="1"/>
  <c r="F61" i="1"/>
  <c r="AU60" i="1"/>
  <c r="AS60" i="1"/>
  <c r="AQ60" i="1"/>
  <c r="AL60" i="1"/>
  <c r="AK60" i="1"/>
  <c r="AJ60" i="1"/>
  <c r="AI60" i="1"/>
  <c r="AH60" i="1"/>
  <c r="AG60" i="1"/>
  <c r="AF60" i="1"/>
  <c r="AE60" i="1"/>
  <c r="AD60" i="1"/>
  <c r="AM60" i="1" s="1"/>
  <c r="Y60" i="1"/>
  <c r="X60" i="1"/>
  <c r="W60" i="1"/>
  <c r="U60" i="1"/>
  <c r="R60" i="1"/>
  <c r="Q60" i="1"/>
  <c r="P60" i="1"/>
  <c r="O60" i="1"/>
  <c r="N60" i="1"/>
  <c r="F60" i="1"/>
  <c r="AS59" i="1"/>
  <c r="AQ59" i="1"/>
  <c r="AL59" i="1"/>
  <c r="AK59" i="1"/>
  <c r="AJ59" i="1"/>
  <c r="AI59" i="1"/>
  <c r="AH59" i="1"/>
  <c r="AG59" i="1"/>
  <c r="AF59" i="1"/>
  <c r="AE59" i="1"/>
  <c r="AD59" i="1"/>
  <c r="AM59" i="1" s="1"/>
  <c r="Y59" i="1"/>
  <c r="X59" i="1"/>
  <c r="W59" i="1"/>
  <c r="U59" i="1"/>
  <c r="R59" i="1"/>
  <c r="Q59" i="1"/>
  <c r="P59" i="1"/>
  <c r="O59" i="1"/>
  <c r="N59" i="1"/>
  <c r="F59" i="1"/>
  <c r="AQ58" i="1"/>
  <c r="AL58" i="1"/>
  <c r="AK58" i="1"/>
  <c r="AJ58" i="1"/>
  <c r="AI58" i="1"/>
  <c r="AH58" i="1"/>
  <c r="AG58" i="1"/>
  <c r="AF58" i="1"/>
  <c r="AE58" i="1"/>
  <c r="AD58" i="1"/>
  <c r="Y58" i="1"/>
  <c r="X58" i="1"/>
  <c r="W58" i="1"/>
  <c r="U58" i="1"/>
  <c r="R58" i="1"/>
  <c r="Q58" i="1"/>
  <c r="P58" i="1"/>
  <c r="O58" i="1"/>
  <c r="N58" i="1"/>
  <c r="F58" i="1"/>
  <c r="AS57" i="1"/>
  <c r="AL57" i="1"/>
  <c r="AK57" i="1"/>
  <c r="AJ57" i="1"/>
  <c r="AI57" i="1"/>
  <c r="AH57" i="1"/>
  <c r="AG57" i="1"/>
  <c r="AF57" i="1"/>
  <c r="AE57" i="1"/>
  <c r="AD57" i="1"/>
  <c r="AM57" i="1" s="1"/>
  <c r="Y57" i="1"/>
  <c r="X57" i="1"/>
  <c r="W57" i="1"/>
  <c r="U57" i="1"/>
  <c r="R57" i="1"/>
  <c r="Q57" i="1"/>
  <c r="P57" i="1"/>
  <c r="O57" i="1"/>
  <c r="N57" i="1"/>
  <c r="F57" i="1"/>
  <c r="AU56" i="1"/>
  <c r="AS56" i="1"/>
  <c r="AQ56" i="1"/>
  <c r="AL56" i="1"/>
  <c r="AK56" i="1"/>
  <c r="AJ56" i="1"/>
  <c r="AI56" i="1"/>
  <c r="AH56" i="1"/>
  <c r="AG56" i="1"/>
  <c r="AF56" i="1"/>
  <c r="AE56" i="1"/>
  <c r="AD56" i="1"/>
  <c r="Y56" i="1"/>
  <c r="X56" i="1"/>
  <c r="W56" i="1"/>
  <c r="U56" i="1"/>
  <c r="R56" i="1"/>
  <c r="Q56" i="1"/>
  <c r="P56" i="1"/>
  <c r="O56" i="1"/>
  <c r="N56" i="1"/>
  <c r="F56" i="1"/>
  <c r="AS55" i="1"/>
  <c r="AQ55" i="1"/>
  <c r="AL55" i="1"/>
  <c r="AK55" i="1"/>
  <c r="AJ55" i="1"/>
  <c r="AI55" i="1"/>
  <c r="AH55" i="1"/>
  <c r="AG55" i="1"/>
  <c r="AF55" i="1"/>
  <c r="AE55" i="1"/>
  <c r="AD55" i="1"/>
  <c r="AM55" i="1" s="1"/>
  <c r="Y55" i="1"/>
  <c r="X55" i="1"/>
  <c r="W55" i="1"/>
  <c r="U55" i="1"/>
  <c r="R55" i="1"/>
  <c r="Q55" i="1"/>
  <c r="P55" i="1"/>
  <c r="O55" i="1"/>
  <c r="N55" i="1"/>
  <c r="F55" i="1"/>
  <c r="AL54" i="1"/>
  <c r="AK54" i="1"/>
  <c r="AJ54" i="1"/>
  <c r="AI54" i="1"/>
  <c r="AH54" i="1"/>
  <c r="AG54" i="1"/>
  <c r="AF54" i="1"/>
  <c r="AE54" i="1"/>
  <c r="AD54" i="1"/>
  <c r="Y54" i="1"/>
  <c r="X54" i="1"/>
  <c r="W54" i="1"/>
  <c r="U54" i="1"/>
  <c r="R54" i="1"/>
  <c r="Q54" i="1"/>
  <c r="P54" i="1"/>
  <c r="O54" i="1"/>
  <c r="N54" i="1"/>
  <c r="F54" i="1"/>
  <c r="Y53" i="1"/>
  <c r="X53" i="1"/>
  <c r="W53" i="1"/>
  <c r="U53" i="1"/>
  <c r="R53" i="1"/>
  <c r="Q53" i="1"/>
  <c r="P53" i="1"/>
  <c r="O53" i="1"/>
  <c r="N53" i="1"/>
  <c r="F53" i="1"/>
  <c r="AW52" i="1"/>
  <c r="AS52" i="1"/>
  <c r="AL52" i="1"/>
  <c r="AK52" i="1"/>
  <c r="AJ52" i="1"/>
  <c r="AI52" i="1"/>
  <c r="AH52" i="1"/>
  <c r="AG52" i="1"/>
  <c r="AF52" i="1"/>
  <c r="AE52" i="1"/>
  <c r="AD52" i="1"/>
  <c r="AM52" i="1" s="1"/>
  <c r="Y52" i="1"/>
  <c r="X52" i="1"/>
  <c r="W52" i="1"/>
  <c r="U52" i="1"/>
  <c r="R52" i="1"/>
  <c r="Q52" i="1"/>
  <c r="P52" i="1"/>
  <c r="O52" i="1"/>
  <c r="N52" i="1"/>
  <c r="F52" i="1"/>
  <c r="AU51" i="1"/>
  <c r="AS51" i="1"/>
  <c r="AQ51" i="1"/>
  <c r="AL51" i="1"/>
  <c r="AK51" i="1"/>
  <c r="AJ51" i="1"/>
  <c r="AI51" i="1"/>
  <c r="AH51" i="1"/>
  <c r="AG51" i="1"/>
  <c r="AF51" i="1"/>
  <c r="AE51" i="1"/>
  <c r="AD51" i="1"/>
  <c r="AM51" i="1" s="1"/>
  <c r="Y51" i="1"/>
  <c r="X51" i="1"/>
  <c r="W51" i="1"/>
  <c r="U51" i="1"/>
  <c r="R51" i="1"/>
  <c r="Q51" i="1"/>
  <c r="P51" i="1"/>
  <c r="O51" i="1"/>
  <c r="N51" i="1"/>
  <c r="F51" i="1"/>
  <c r="AS50" i="1"/>
  <c r="AQ50" i="1"/>
  <c r="AL50" i="1"/>
  <c r="AK50" i="1"/>
  <c r="AJ50" i="1"/>
  <c r="AI50" i="1"/>
  <c r="AH50" i="1"/>
  <c r="AG50" i="1"/>
  <c r="AF50" i="1"/>
  <c r="AE50" i="1"/>
  <c r="AD50" i="1"/>
  <c r="AM50" i="1" s="1"/>
  <c r="Y50" i="1"/>
  <c r="X50" i="1"/>
  <c r="W50" i="1"/>
  <c r="U50" i="1"/>
  <c r="R50" i="1"/>
  <c r="Q50" i="1"/>
  <c r="P50" i="1"/>
  <c r="O50" i="1"/>
  <c r="N50" i="1"/>
  <c r="F50" i="1"/>
  <c r="AY49" i="1"/>
  <c r="AQ49" i="1"/>
  <c r="AL49" i="1"/>
  <c r="AK49" i="1"/>
  <c r="AJ49" i="1"/>
  <c r="AI49" i="1"/>
  <c r="AH49" i="1"/>
  <c r="AG49" i="1"/>
  <c r="AF49" i="1"/>
  <c r="AE49" i="1"/>
  <c r="AD49" i="1"/>
  <c r="Y49" i="1"/>
  <c r="X49" i="1"/>
  <c r="W49" i="1"/>
  <c r="U49" i="1"/>
  <c r="R49" i="1"/>
  <c r="Q49" i="1"/>
  <c r="P49" i="1"/>
  <c r="O49" i="1"/>
  <c r="N49" i="1"/>
  <c r="F49" i="1"/>
  <c r="AW48" i="1"/>
  <c r="AS48" i="1"/>
  <c r="AL48" i="1"/>
  <c r="AK48" i="1"/>
  <c r="AJ48" i="1"/>
  <c r="AI48" i="1"/>
  <c r="AH48" i="1"/>
  <c r="AG48" i="1"/>
  <c r="AF48" i="1"/>
  <c r="AE48" i="1"/>
  <c r="AD48" i="1"/>
  <c r="AM48" i="1" s="1"/>
  <c r="Y48" i="1"/>
  <c r="X48" i="1"/>
  <c r="W48" i="1"/>
  <c r="U48" i="1"/>
  <c r="R48" i="1"/>
  <c r="Q48" i="1"/>
  <c r="P48" i="1"/>
  <c r="O48" i="1"/>
  <c r="N48" i="1"/>
  <c r="F48" i="1"/>
  <c r="AU47" i="1"/>
  <c r="AS47" i="1"/>
  <c r="AQ47" i="1"/>
  <c r="AL47" i="1"/>
  <c r="AK47" i="1"/>
  <c r="AJ47" i="1"/>
  <c r="AI47" i="1"/>
  <c r="AH47" i="1"/>
  <c r="AG47" i="1"/>
  <c r="AF47" i="1"/>
  <c r="AE47" i="1"/>
  <c r="AD47" i="1"/>
  <c r="AM47" i="1" s="1"/>
  <c r="Y47" i="1"/>
  <c r="X47" i="1"/>
  <c r="W47" i="1"/>
  <c r="U47" i="1"/>
  <c r="R47" i="1"/>
  <c r="Q47" i="1"/>
  <c r="P47" i="1"/>
  <c r="O47" i="1"/>
  <c r="N47" i="1"/>
  <c r="F47" i="1"/>
  <c r="AS46" i="1"/>
  <c r="AQ46" i="1"/>
  <c r="AL46" i="1"/>
  <c r="AK46" i="1"/>
  <c r="AJ46" i="1"/>
  <c r="AI46" i="1"/>
  <c r="AH46" i="1"/>
  <c r="AG46" i="1"/>
  <c r="AF46" i="1"/>
  <c r="AE46" i="1"/>
  <c r="AD46" i="1"/>
  <c r="AM46" i="1" s="1"/>
  <c r="Y46" i="1"/>
  <c r="X46" i="1"/>
  <c r="W46" i="1"/>
  <c r="U46" i="1"/>
  <c r="R46" i="1"/>
  <c r="Q46" i="1"/>
  <c r="P46" i="1"/>
  <c r="O46" i="1"/>
  <c r="N46" i="1"/>
  <c r="F46" i="1"/>
  <c r="AL45" i="1"/>
  <c r="AK45" i="1"/>
  <c r="AJ45" i="1"/>
  <c r="AI45" i="1"/>
  <c r="AH45" i="1"/>
  <c r="AG45" i="1"/>
  <c r="AF45" i="1"/>
  <c r="AE45" i="1"/>
  <c r="AD45" i="1"/>
  <c r="Y45" i="1"/>
  <c r="X45" i="1"/>
  <c r="W45" i="1"/>
  <c r="U45" i="1"/>
  <c r="R45" i="1"/>
  <c r="Q45" i="1"/>
  <c r="P45" i="1"/>
  <c r="O45" i="1"/>
  <c r="N45" i="1"/>
  <c r="F45" i="1"/>
  <c r="Y44" i="1"/>
  <c r="X44" i="1"/>
  <c r="W44" i="1"/>
  <c r="U44" i="1"/>
  <c r="R44" i="1"/>
  <c r="Q44" i="1"/>
  <c r="P44" i="1"/>
  <c r="O44" i="1"/>
  <c r="N44" i="1"/>
  <c r="F44" i="1"/>
  <c r="AS43" i="1"/>
  <c r="AL43" i="1"/>
  <c r="AK43" i="1"/>
  <c r="AJ43" i="1"/>
  <c r="AI43" i="1"/>
  <c r="AH43" i="1"/>
  <c r="AG43" i="1"/>
  <c r="AF43" i="1"/>
  <c r="AE43" i="1"/>
  <c r="AD43" i="1"/>
  <c r="AM43" i="1" s="1"/>
  <c r="Y43" i="1"/>
  <c r="X43" i="1"/>
  <c r="W43" i="1"/>
  <c r="U43" i="1"/>
  <c r="R43" i="1"/>
  <c r="Q43" i="1"/>
  <c r="P43" i="1"/>
  <c r="O43" i="1"/>
  <c r="N43" i="1"/>
  <c r="F43" i="1"/>
  <c r="AU42" i="1"/>
  <c r="AS42" i="1"/>
  <c r="AQ42" i="1"/>
  <c r="AL42" i="1"/>
  <c r="AK42" i="1"/>
  <c r="AJ42" i="1"/>
  <c r="AI42" i="1"/>
  <c r="AH42" i="1"/>
  <c r="AG42" i="1"/>
  <c r="AF42" i="1"/>
  <c r="AE42" i="1"/>
  <c r="AD42" i="1"/>
  <c r="Y42" i="1"/>
  <c r="X42" i="1"/>
  <c r="W42" i="1"/>
  <c r="U42" i="1"/>
  <c r="R42" i="1"/>
  <c r="Q42" i="1"/>
  <c r="P42" i="1"/>
  <c r="O42" i="1"/>
  <c r="N42" i="1"/>
  <c r="F42" i="1"/>
  <c r="AS41" i="1"/>
  <c r="AQ41" i="1"/>
  <c r="AL41" i="1"/>
  <c r="AK41" i="1"/>
  <c r="AJ41" i="1"/>
  <c r="AI41" i="1"/>
  <c r="AH41" i="1"/>
  <c r="AG41" i="1"/>
  <c r="AF41" i="1"/>
  <c r="AE41" i="1"/>
  <c r="AD41" i="1"/>
  <c r="Y41" i="1"/>
  <c r="X41" i="1"/>
  <c r="W41" i="1"/>
  <c r="U41" i="1"/>
  <c r="R41" i="1"/>
  <c r="Q41" i="1"/>
  <c r="P41" i="1"/>
  <c r="O41" i="1"/>
  <c r="N41" i="1"/>
  <c r="F41" i="1"/>
  <c r="AW40" i="1"/>
  <c r="AQ40" i="1"/>
  <c r="AL40" i="1"/>
  <c r="AK40" i="1"/>
  <c r="AJ40" i="1"/>
  <c r="AI40" i="1"/>
  <c r="AH40" i="1"/>
  <c r="AG40" i="1"/>
  <c r="AF40" i="1"/>
  <c r="AE40" i="1"/>
  <c r="AD40" i="1"/>
  <c r="Y40" i="1"/>
  <c r="X40" i="1"/>
  <c r="W40" i="1"/>
  <c r="U40" i="1"/>
  <c r="R40" i="1"/>
  <c r="Q40" i="1"/>
  <c r="P40" i="1"/>
  <c r="O40" i="1"/>
  <c r="N40" i="1"/>
  <c r="F40" i="1"/>
  <c r="AU39" i="1"/>
  <c r="AS39" i="1"/>
  <c r="AL39" i="1"/>
  <c r="AK39" i="1"/>
  <c r="AJ39" i="1"/>
  <c r="AI39" i="1"/>
  <c r="AH39" i="1"/>
  <c r="AG39" i="1"/>
  <c r="AF39" i="1"/>
  <c r="AE39" i="1"/>
  <c r="AD39" i="1"/>
  <c r="AM39" i="1" s="1"/>
  <c r="Y39" i="1"/>
  <c r="X39" i="1"/>
  <c r="W39" i="1"/>
  <c r="U39" i="1"/>
  <c r="R39" i="1"/>
  <c r="Q39" i="1"/>
  <c r="P39" i="1"/>
  <c r="O39" i="1"/>
  <c r="N39" i="1"/>
  <c r="F39" i="1"/>
  <c r="AU38" i="1"/>
  <c r="AS38" i="1"/>
  <c r="AQ38" i="1"/>
  <c r="AL38" i="1"/>
  <c r="AK38" i="1"/>
  <c r="AJ38" i="1"/>
  <c r="AI38" i="1"/>
  <c r="AH38" i="1"/>
  <c r="AG38" i="1"/>
  <c r="AF38" i="1"/>
  <c r="AE38" i="1"/>
  <c r="AD38" i="1"/>
  <c r="Y38" i="1"/>
  <c r="X38" i="1"/>
  <c r="W38" i="1"/>
  <c r="U38" i="1"/>
  <c r="R38" i="1"/>
  <c r="Q38" i="1"/>
  <c r="P38" i="1"/>
  <c r="O38" i="1"/>
  <c r="N38" i="1"/>
  <c r="F38" i="1"/>
  <c r="AS37" i="1"/>
  <c r="AQ37" i="1"/>
  <c r="AL37" i="1"/>
  <c r="AK37" i="1"/>
  <c r="AJ37" i="1"/>
  <c r="AI37" i="1"/>
  <c r="AH37" i="1"/>
  <c r="AG37" i="1"/>
  <c r="AF37" i="1"/>
  <c r="AE37" i="1"/>
  <c r="AD37" i="1"/>
  <c r="Y37" i="1"/>
  <c r="X37" i="1"/>
  <c r="W37" i="1"/>
  <c r="U37" i="1"/>
  <c r="R37" i="1"/>
  <c r="Q37" i="1"/>
  <c r="P37" i="1"/>
  <c r="O37" i="1"/>
  <c r="N37" i="1"/>
  <c r="F37" i="1"/>
  <c r="AY36" i="1"/>
  <c r="AX36" i="1"/>
  <c r="AY41" i="1" s="1"/>
  <c r="AW36" i="1"/>
  <c r="AV36" i="1"/>
  <c r="AU36" i="1"/>
  <c r="AU59" i="1" s="1"/>
  <c r="AT36" i="1"/>
  <c r="AT58" i="1" s="1"/>
  <c r="AS36" i="1"/>
  <c r="AS54" i="1" s="1"/>
  <c r="AR36" i="1"/>
  <c r="AR61" i="1" s="1"/>
  <c r="AQ36" i="1"/>
  <c r="AQ61" i="1" s="1"/>
  <c r="Y36" i="1"/>
  <c r="X36" i="1"/>
  <c r="W36" i="1"/>
  <c r="U36" i="1"/>
  <c r="R36" i="1"/>
  <c r="Q36" i="1"/>
  <c r="P36" i="1"/>
  <c r="O36" i="1"/>
  <c r="N36" i="1"/>
  <c r="F36" i="1"/>
  <c r="Y35" i="1"/>
  <c r="X35" i="1"/>
  <c r="W35" i="1"/>
  <c r="U35" i="1"/>
  <c r="R35" i="1"/>
  <c r="Q35" i="1"/>
  <c r="P35" i="1"/>
  <c r="O35" i="1"/>
  <c r="N35" i="1"/>
  <c r="F35" i="1"/>
  <c r="Y34" i="1"/>
  <c r="X34" i="1"/>
  <c r="W34" i="1"/>
  <c r="U34" i="1"/>
  <c r="R34" i="1"/>
  <c r="Q34" i="1"/>
  <c r="P34" i="1"/>
  <c r="O34" i="1"/>
  <c r="N34" i="1"/>
  <c r="F34" i="1"/>
  <c r="Y33" i="1"/>
  <c r="X33" i="1"/>
  <c r="W33" i="1"/>
  <c r="U33" i="1"/>
  <c r="R33" i="1"/>
  <c r="Q33" i="1"/>
  <c r="P33" i="1"/>
  <c r="O33" i="1"/>
  <c r="N33" i="1"/>
  <c r="F33" i="1"/>
  <c r="Y32" i="1"/>
  <c r="X32" i="1"/>
  <c r="W32" i="1"/>
  <c r="U32" i="1"/>
  <c r="R32" i="1"/>
  <c r="Q32" i="1"/>
  <c r="P32" i="1"/>
  <c r="O32" i="1"/>
  <c r="N32" i="1"/>
  <c r="F32" i="1"/>
  <c r="Y31" i="1"/>
  <c r="X31" i="1"/>
  <c r="W31" i="1"/>
  <c r="U31" i="1"/>
  <c r="R31" i="1"/>
  <c r="Q31" i="1"/>
  <c r="P31" i="1"/>
  <c r="O31" i="1"/>
  <c r="N31" i="1"/>
  <c r="F31" i="1"/>
  <c r="AF30" i="1"/>
  <c r="AH30" i="1" s="1"/>
  <c r="AE30" i="1"/>
  <c r="AD30" i="1"/>
  <c r="AC30" i="1"/>
  <c r="Y30" i="1"/>
  <c r="X30" i="1"/>
  <c r="W30" i="1"/>
  <c r="U30" i="1"/>
  <c r="R30" i="1"/>
  <c r="Q30" i="1"/>
  <c r="P30" i="1"/>
  <c r="O30" i="1"/>
  <c r="N30" i="1"/>
  <c r="F30" i="1"/>
  <c r="AE29" i="1"/>
  <c r="AD29" i="1"/>
  <c r="AC29" i="1"/>
  <c r="AF29" i="1" s="1"/>
  <c r="Y29" i="1"/>
  <c r="X29" i="1"/>
  <c r="W29" i="1"/>
  <c r="U29" i="1"/>
  <c r="R29" i="1"/>
  <c r="Q29" i="1"/>
  <c r="P29" i="1"/>
  <c r="O29" i="1"/>
  <c r="N29" i="1"/>
  <c r="F29" i="1"/>
  <c r="AE28" i="1"/>
  <c r="AD28" i="1"/>
  <c r="AC28" i="1"/>
  <c r="AF28" i="1" s="1"/>
  <c r="Y28" i="1"/>
  <c r="X28" i="1"/>
  <c r="W28" i="1"/>
  <c r="U28" i="1"/>
  <c r="R28" i="1"/>
  <c r="Q28" i="1"/>
  <c r="P28" i="1"/>
  <c r="O28" i="1"/>
  <c r="N28" i="1"/>
  <c r="F28" i="1"/>
  <c r="AE27" i="1"/>
  <c r="AD27" i="1"/>
  <c r="AC27" i="1"/>
  <c r="AF27" i="1" s="1"/>
  <c r="Y27" i="1"/>
  <c r="X27" i="1"/>
  <c r="W27" i="1"/>
  <c r="U27" i="1"/>
  <c r="R27" i="1"/>
  <c r="Q27" i="1"/>
  <c r="P27" i="1"/>
  <c r="O27" i="1"/>
  <c r="N27" i="1"/>
  <c r="F27" i="1"/>
  <c r="AE26" i="1"/>
  <c r="AD26" i="1"/>
  <c r="AC26" i="1"/>
  <c r="AF26" i="1" s="1"/>
  <c r="Y26" i="1"/>
  <c r="X26" i="1"/>
  <c r="W26" i="1"/>
  <c r="U26" i="1"/>
  <c r="R26" i="1"/>
  <c r="Q26" i="1"/>
  <c r="P26" i="1"/>
  <c r="O26" i="1"/>
  <c r="N26" i="1"/>
  <c r="F26" i="1"/>
  <c r="AE25" i="1"/>
  <c r="AD25" i="1"/>
  <c r="AC25" i="1"/>
  <c r="AF25" i="1" s="1"/>
  <c r="Y25" i="1"/>
  <c r="X25" i="1"/>
  <c r="W25" i="1"/>
  <c r="U25" i="1"/>
  <c r="R25" i="1"/>
  <c r="Q25" i="1"/>
  <c r="P25" i="1"/>
  <c r="O25" i="1"/>
  <c r="N25" i="1"/>
  <c r="F25" i="1"/>
  <c r="AE24" i="1"/>
  <c r="AD24" i="1"/>
  <c r="AC24" i="1"/>
  <c r="Y24" i="1"/>
  <c r="X24" i="1"/>
  <c r="W24" i="1"/>
  <c r="U24" i="1"/>
  <c r="R24" i="1"/>
  <c r="Q24" i="1"/>
  <c r="P24" i="1"/>
  <c r="O24" i="1"/>
  <c r="N24" i="1"/>
  <c r="F24" i="1"/>
  <c r="Y23" i="1"/>
  <c r="X23" i="1"/>
  <c r="W23" i="1"/>
  <c r="U23" i="1"/>
  <c r="R23" i="1"/>
  <c r="Q23" i="1"/>
  <c r="P23" i="1"/>
  <c r="O23" i="1"/>
  <c r="N23" i="1"/>
  <c r="F23" i="1"/>
  <c r="Y22" i="1"/>
  <c r="X22" i="1"/>
  <c r="W22" i="1"/>
  <c r="U22" i="1"/>
  <c r="R22" i="1"/>
  <c r="Q22" i="1"/>
  <c r="P22" i="1"/>
  <c r="O22" i="1"/>
  <c r="N22" i="1"/>
  <c r="F22" i="1"/>
  <c r="Y21" i="1"/>
  <c r="X21" i="1"/>
  <c r="W21" i="1"/>
  <c r="U21" i="1"/>
  <c r="R21" i="1"/>
  <c r="Q21" i="1"/>
  <c r="P21" i="1"/>
  <c r="O21" i="1"/>
  <c r="N21" i="1"/>
  <c r="F21" i="1"/>
  <c r="Y20" i="1"/>
  <c r="X20" i="1"/>
  <c r="W20" i="1"/>
  <c r="U20" i="1"/>
  <c r="R20" i="1"/>
  <c r="Q20" i="1"/>
  <c r="P20" i="1"/>
  <c r="O20" i="1"/>
  <c r="N20" i="1"/>
  <c r="F20" i="1"/>
  <c r="AC19" i="1"/>
  <c r="Y19" i="1"/>
  <c r="X19" i="1"/>
  <c r="W19" i="1"/>
  <c r="U19" i="1"/>
  <c r="R19" i="1"/>
  <c r="Q19" i="1"/>
  <c r="P19" i="1"/>
  <c r="O19" i="1"/>
  <c r="N19" i="1"/>
  <c r="F19" i="1"/>
  <c r="AC18" i="1"/>
  <c r="Y18" i="1"/>
  <c r="X18" i="1"/>
  <c r="W18" i="1"/>
  <c r="U18" i="1"/>
  <c r="R18" i="1"/>
  <c r="Q18" i="1"/>
  <c r="P18" i="1"/>
  <c r="O18" i="1"/>
  <c r="N18" i="1"/>
  <c r="F18" i="1"/>
  <c r="Y17" i="1"/>
  <c r="X17" i="1"/>
  <c r="W17" i="1"/>
  <c r="U17" i="1"/>
  <c r="R17" i="1"/>
  <c r="Q17" i="1"/>
  <c r="P17" i="1"/>
  <c r="O17" i="1"/>
  <c r="N17" i="1"/>
  <c r="F17" i="1"/>
  <c r="Y16" i="1"/>
  <c r="X16" i="1"/>
  <c r="W16" i="1"/>
  <c r="U16" i="1"/>
  <c r="R16" i="1"/>
  <c r="Q16" i="1"/>
  <c r="P16" i="1"/>
  <c r="O16" i="1"/>
  <c r="N16" i="1"/>
  <c r="F16" i="1"/>
  <c r="Y15" i="1"/>
  <c r="X15" i="1"/>
  <c r="W15" i="1"/>
  <c r="U15" i="1"/>
  <c r="R15" i="1"/>
  <c r="Q15" i="1"/>
  <c r="P15" i="1"/>
  <c r="O15" i="1"/>
  <c r="N15" i="1"/>
  <c r="F15" i="1"/>
  <c r="Y14" i="1"/>
  <c r="X14" i="1"/>
  <c r="W14" i="1"/>
  <c r="U14" i="1"/>
  <c r="R14" i="1"/>
  <c r="Q14" i="1"/>
  <c r="P14" i="1"/>
  <c r="O14" i="1"/>
  <c r="N14" i="1"/>
  <c r="F14" i="1"/>
  <c r="Y13" i="1"/>
  <c r="X13" i="1"/>
  <c r="W13" i="1"/>
  <c r="U13" i="1"/>
  <c r="R13" i="1"/>
  <c r="Q13" i="1"/>
  <c r="P13" i="1"/>
  <c r="O13" i="1"/>
  <c r="N13" i="1"/>
  <c r="F13" i="1"/>
  <c r="AL12" i="1"/>
  <c r="AK12" i="1"/>
  <c r="Y12" i="1"/>
  <c r="X12" i="1"/>
  <c r="W12" i="1"/>
  <c r="U12" i="1"/>
  <c r="R12" i="1"/>
  <c r="Q12" i="1"/>
  <c r="P12" i="1"/>
  <c r="O12" i="1"/>
  <c r="N12" i="1"/>
  <c r="F12" i="1"/>
  <c r="AL11" i="1"/>
  <c r="AK11" i="1"/>
  <c r="Y11" i="1"/>
  <c r="X11" i="1"/>
  <c r="W11" i="1"/>
  <c r="U11" i="1"/>
  <c r="R11" i="1"/>
  <c r="Q11" i="1"/>
  <c r="P11" i="1"/>
  <c r="O11" i="1"/>
  <c r="N11" i="1"/>
  <c r="F11" i="1"/>
  <c r="AL10" i="1"/>
  <c r="AK10" i="1"/>
  <c r="Y10" i="1"/>
  <c r="X10" i="1"/>
  <c r="W10" i="1"/>
  <c r="U10" i="1"/>
  <c r="R10" i="1"/>
  <c r="Q10" i="1"/>
  <c r="P10" i="1"/>
  <c r="O10" i="1"/>
  <c r="N10" i="1"/>
  <c r="F10" i="1"/>
  <c r="AL9" i="1"/>
  <c r="AK9" i="1"/>
  <c r="Y9" i="1"/>
  <c r="X9" i="1"/>
  <c r="W9" i="1"/>
  <c r="U9" i="1"/>
  <c r="R9" i="1"/>
  <c r="Q9" i="1"/>
  <c r="P9" i="1"/>
  <c r="O9" i="1"/>
  <c r="N9" i="1"/>
  <c r="F9" i="1"/>
  <c r="AL8" i="1"/>
  <c r="Y8" i="1"/>
  <c r="X8" i="1"/>
  <c r="W8" i="1"/>
  <c r="U8" i="1"/>
  <c r="R8" i="1"/>
  <c r="Q8" i="1"/>
  <c r="P8" i="1"/>
  <c r="O8" i="1"/>
  <c r="N8" i="1"/>
  <c r="F8" i="1"/>
  <c r="AL7" i="1"/>
  <c r="Y7" i="1"/>
  <c r="X7" i="1"/>
  <c r="W7" i="1"/>
  <c r="U7" i="1"/>
  <c r="AF20" i="1" s="1"/>
  <c r="R7" i="1"/>
  <c r="Q7" i="1"/>
  <c r="P7" i="1"/>
  <c r="AF18" i="1" s="1"/>
  <c r="O7" i="1"/>
  <c r="N7" i="1"/>
  <c r="F7" i="1"/>
  <c r="A1" i="1"/>
  <c r="AH29" i="1" l="1"/>
  <c r="AH26" i="1"/>
  <c r="AH25" i="1"/>
  <c r="AH28" i="1"/>
  <c r="AH27" i="1"/>
  <c r="AM37" i="1"/>
  <c r="AM41" i="1"/>
  <c r="AC32" i="1"/>
  <c r="AE32" i="1"/>
  <c r="AV59" i="1"/>
  <c r="AV55" i="1"/>
  <c r="AV50" i="1"/>
  <c r="AV46" i="1"/>
  <c r="AV41" i="1"/>
  <c r="AV37" i="1"/>
  <c r="AW38" i="1"/>
  <c r="AV60" i="1"/>
  <c r="AV56" i="1"/>
  <c r="AV51" i="1"/>
  <c r="AV47" i="1"/>
  <c r="AV42" i="1"/>
  <c r="AV38" i="1"/>
  <c r="AV61" i="1"/>
  <c r="AV57" i="1"/>
  <c r="AV52" i="1"/>
  <c r="AV48" i="1"/>
  <c r="AV43" i="1"/>
  <c r="AV39" i="1"/>
  <c r="AW58" i="1"/>
  <c r="AV54" i="1"/>
  <c r="AW49" i="1"/>
  <c r="AV45" i="1"/>
  <c r="AV58" i="1"/>
  <c r="AV49" i="1"/>
  <c r="AV40" i="1"/>
  <c r="AW59" i="1"/>
  <c r="AW55" i="1"/>
  <c r="AW50" i="1"/>
  <c r="AW46" i="1"/>
  <c r="AW41" i="1"/>
  <c r="AW37" i="1"/>
  <c r="AM40" i="1"/>
  <c r="AM58" i="1"/>
  <c r="AF19" i="1"/>
  <c r="AD32" i="1"/>
  <c r="AF24" i="1"/>
  <c r="AW60" i="1"/>
  <c r="AY37" i="1"/>
  <c r="AX60" i="1"/>
  <c r="AX56" i="1"/>
  <c r="AX51" i="1"/>
  <c r="AX47" i="1"/>
  <c r="AX42" i="1"/>
  <c r="AX38" i="1"/>
  <c r="AX61" i="1"/>
  <c r="AX57" i="1"/>
  <c r="AX52" i="1"/>
  <c r="AX48" i="1"/>
  <c r="AX43" i="1"/>
  <c r="AX39" i="1"/>
  <c r="AX58" i="1"/>
  <c r="AX49" i="1"/>
  <c r="AX40" i="1"/>
  <c r="AY59" i="1"/>
  <c r="AY55" i="1"/>
  <c r="AY50" i="1"/>
  <c r="AY46" i="1"/>
  <c r="AX59" i="1"/>
  <c r="AX55" i="1"/>
  <c r="AX50" i="1"/>
  <c r="AX46" i="1"/>
  <c r="AX41" i="1"/>
  <c r="AX37" i="1"/>
  <c r="AY60" i="1"/>
  <c r="AY56" i="1"/>
  <c r="AY51" i="1"/>
  <c r="AY47" i="1"/>
  <c r="AY42" i="1"/>
  <c r="AY38" i="1"/>
  <c r="AX45" i="1"/>
  <c r="AY58" i="1"/>
  <c r="AY61" i="1"/>
  <c r="AY40" i="1"/>
  <c r="AG95" i="1"/>
  <c r="AM38" i="1"/>
  <c r="AM42" i="1"/>
  <c r="AW43" i="1"/>
  <c r="AW39" i="1"/>
  <c r="AM49" i="1"/>
  <c r="AX54" i="1"/>
  <c r="AM56" i="1"/>
  <c r="AW57" i="1"/>
  <c r="AU40" i="1"/>
  <c r="AT45" i="1"/>
  <c r="AU49" i="1"/>
  <c r="AT54" i="1"/>
  <c r="AU58" i="1"/>
  <c r="AK70" i="1"/>
  <c r="AE70" i="1" s="1"/>
  <c r="AF70" i="1" s="1"/>
  <c r="AG70" i="1" s="1"/>
  <c r="AK80" i="1"/>
  <c r="AK84" i="1"/>
  <c r="AE83" i="1" s="1"/>
  <c r="AF83" i="1" s="1"/>
  <c r="AG83" i="1" s="1"/>
  <c r="AR38" i="1"/>
  <c r="AZ38" i="1" s="1"/>
  <c r="AT39" i="1"/>
  <c r="AR42" i="1"/>
  <c r="AZ42" i="1" s="1"/>
  <c r="AT43" i="1"/>
  <c r="AU45" i="1"/>
  <c r="AR47" i="1"/>
  <c r="AT48" i="1"/>
  <c r="AR51" i="1"/>
  <c r="AZ51" i="1" s="1"/>
  <c r="AT52" i="1"/>
  <c r="AU54" i="1"/>
  <c r="AR56" i="1"/>
  <c r="AZ56" i="1" s="1"/>
  <c r="AT57" i="1"/>
  <c r="AR60" i="1"/>
  <c r="AZ60" i="1" s="1"/>
  <c r="AT61" i="1"/>
  <c r="AZ61" i="1" s="1"/>
  <c r="AK69" i="1"/>
  <c r="AK74" i="1"/>
  <c r="AE73" i="1" s="1"/>
  <c r="AF73" i="1" s="1"/>
  <c r="AG73" i="1" s="1"/>
  <c r="AK91" i="1"/>
  <c r="AK95" i="1"/>
  <c r="AE94" i="1" s="1"/>
  <c r="AF94" i="1" s="1"/>
  <c r="AG94" i="1" s="1"/>
  <c r="AU43" i="1"/>
  <c r="AU48" i="1"/>
  <c r="AU52" i="1"/>
  <c r="AU57" i="1"/>
  <c r="AU61" i="1"/>
  <c r="AK68" i="1"/>
  <c r="AK79" i="1"/>
  <c r="AK83" i="1"/>
  <c r="AE82" i="1" s="1"/>
  <c r="AF82" i="1" s="1"/>
  <c r="AG82" i="1" s="1"/>
  <c r="AR37" i="1"/>
  <c r="AZ37" i="1" s="1"/>
  <c r="AT38" i="1"/>
  <c r="AR41" i="1"/>
  <c r="AZ41" i="1" s="1"/>
  <c r="AT42" i="1"/>
  <c r="AW45" i="1"/>
  <c r="AR46" i="1"/>
  <c r="AZ46" i="1" s="1"/>
  <c r="AT47" i="1"/>
  <c r="AZ47" i="1" s="1"/>
  <c r="AR50" i="1"/>
  <c r="AZ50" i="1" s="1"/>
  <c r="AT51" i="1"/>
  <c r="AW54" i="1"/>
  <c r="AR55" i="1"/>
  <c r="AZ55" i="1" s="1"/>
  <c r="AT56" i="1"/>
  <c r="AR59" i="1"/>
  <c r="AZ59" i="1" s="1"/>
  <c r="AT60" i="1"/>
  <c r="AK85" i="1"/>
  <c r="AE84" i="1" s="1"/>
  <c r="AF84" i="1" s="1"/>
  <c r="AG84" i="1" s="1"/>
  <c r="AK90" i="1"/>
  <c r="AK94" i="1"/>
  <c r="AT37" i="1"/>
  <c r="AR40" i="1"/>
  <c r="AZ40" i="1" s="1"/>
  <c r="AT41" i="1"/>
  <c r="AQ45" i="1"/>
  <c r="AY45" i="1"/>
  <c r="AT46" i="1"/>
  <c r="AR49" i="1"/>
  <c r="AZ49" i="1" s="1"/>
  <c r="AT50" i="1"/>
  <c r="AQ54" i="1"/>
  <c r="AY54" i="1"/>
  <c r="AT55" i="1"/>
  <c r="AR58" i="1"/>
  <c r="AZ58" i="1" s="1"/>
  <c r="AT59" i="1"/>
  <c r="AK73" i="1"/>
  <c r="AE72" i="1" s="1"/>
  <c r="AF72" i="1" s="1"/>
  <c r="AG72" i="1" s="1"/>
  <c r="AK75" i="1"/>
  <c r="AK93" i="1"/>
  <c r="AE93" i="1" s="1"/>
  <c r="AF93" i="1" s="1"/>
  <c r="AG93" i="1" s="1"/>
  <c r="AU37" i="1"/>
  <c r="AQ39" i="1"/>
  <c r="AZ39" i="1" s="1"/>
  <c r="AY39" i="1"/>
  <c r="AS40" i="1"/>
  <c r="AU41" i="1"/>
  <c r="AW42" i="1"/>
  <c r="AQ43" i="1"/>
  <c r="AY43" i="1"/>
  <c r="AR45" i="1"/>
  <c r="AU46" i="1"/>
  <c r="AW47" i="1"/>
  <c r="AQ48" i="1"/>
  <c r="AY48" i="1"/>
  <c r="AS49" i="1"/>
  <c r="AU50" i="1"/>
  <c r="AW51" i="1"/>
  <c r="AQ52" i="1"/>
  <c r="AY52" i="1"/>
  <c r="AR54" i="1"/>
  <c r="AU55" i="1"/>
  <c r="AW56" i="1"/>
  <c r="AQ57" i="1"/>
  <c r="AY57" i="1"/>
  <c r="AS58" i="1"/>
  <c r="AK72" i="1"/>
  <c r="AE71" i="1" s="1"/>
  <c r="AF71" i="1" s="1"/>
  <c r="AG71" i="1" s="1"/>
  <c r="AK81" i="1"/>
  <c r="AE81" i="1" s="1"/>
  <c r="AF81" i="1" s="1"/>
  <c r="AG81" i="1" s="1"/>
  <c r="AR39" i="1"/>
  <c r="AT40" i="1"/>
  <c r="AR43" i="1"/>
  <c r="AS45" i="1"/>
  <c r="AR48" i="1"/>
  <c r="AT49" i="1"/>
  <c r="AR52" i="1"/>
  <c r="AR57" i="1"/>
  <c r="AK92" i="1"/>
  <c r="AE92" i="1" s="1"/>
  <c r="AF92" i="1" s="1"/>
  <c r="AG92" i="1" s="1"/>
  <c r="AZ52" i="1" l="1"/>
  <c r="AZ43" i="1"/>
  <c r="AE91" i="1"/>
  <c r="AF91" i="1" s="1"/>
  <c r="AG91" i="1" s="1"/>
  <c r="AE90" i="1"/>
  <c r="AF90" i="1" s="1"/>
  <c r="AG90" i="1" s="1"/>
  <c r="AZ57" i="1"/>
  <c r="AE79" i="1"/>
  <c r="AF79" i="1" s="1"/>
  <c r="AG79" i="1" s="1"/>
  <c r="AE80" i="1"/>
  <c r="AF80" i="1" s="1"/>
  <c r="AG80" i="1" s="1"/>
  <c r="AE68" i="1"/>
  <c r="AF68" i="1" s="1"/>
  <c r="AG68" i="1" s="1"/>
  <c r="AE69" i="1"/>
  <c r="AF69" i="1" s="1"/>
  <c r="AG69" i="1" s="1"/>
  <c r="AZ48" i="1"/>
  <c r="AH24" i="1"/>
  <c r="AH32" i="1" s="1"/>
  <c r="AF32" i="1"/>
  <c r="AI24" i="1" s="1"/>
  <c r="AI32" i="1" s="1"/>
  <c r="AI30" i="1" l="1"/>
  <c r="AI29" i="1"/>
  <c r="AI27" i="1"/>
  <c r="AI26" i="1"/>
  <c r="AI25" i="1"/>
  <c r="AI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Savage, Hollis</author>
  </authors>
  <commentList>
    <comment ref="AC8" authorId="0" shapeId="0" xr:uid="{4F6A3B80-5F14-4B70-BD44-7ADEB54F1666}">
      <text>
        <r>
          <rPr>
            <b/>
            <sz val="9"/>
            <color indexed="81"/>
            <rFont val="Tahoma"/>
            <family val="2"/>
          </rPr>
          <t>Savage, Hollis:</t>
        </r>
        <r>
          <rPr>
            <sz val="9"/>
            <color indexed="81"/>
            <rFont val="Tahoma"/>
            <family val="2"/>
          </rPr>
          <t xml:space="preserve">
33% for Co-ops</t>
        </r>
      </text>
    </comment>
  </commentList>
</comments>
</file>

<file path=xl/sharedStrings.xml><?xml version="1.0" encoding="utf-8"?>
<sst xmlns="http://schemas.openxmlformats.org/spreadsheetml/2006/main" count="139" uniqueCount="59">
  <si>
    <t>Rent Roll</t>
  </si>
  <si>
    <t>RENT ROLL</t>
  </si>
  <si>
    <t>INPUTS</t>
  </si>
  <si>
    <t>Rental Subsidy</t>
  </si>
  <si>
    <t>If Rent Stabilized</t>
  </si>
  <si>
    <t>AMI Calculations</t>
  </si>
  <si>
    <t>Underwritten Rent</t>
  </si>
  <si>
    <t>Vacant Units</t>
  </si>
  <si>
    <t>AMI Tier Reference</t>
  </si>
  <si>
    <t>Building Address</t>
  </si>
  <si>
    <t>Name</t>
  </si>
  <si>
    <t>Apt #</t>
  </si>
  <si>
    <t>Bedrooms</t>
  </si>
  <si>
    <t>Rooms</t>
  </si>
  <si>
    <t>Unit Type</t>
  </si>
  <si>
    <t>Occupancy</t>
  </si>
  <si>
    <t>Total Collected Rent/Maintenance</t>
  </si>
  <si>
    <t>Subsidy</t>
  </si>
  <si>
    <t>Tenant Share</t>
  </si>
  <si>
    <t>Legal Rent</t>
  </si>
  <si>
    <t>Preferential Rent</t>
  </si>
  <si>
    <t>Collected Rent</t>
  </si>
  <si>
    <t>Utility Allowance</t>
  </si>
  <si>
    <t>% AMI</t>
  </si>
  <si>
    <t>Affordability Inputs</t>
  </si>
  <si>
    <t>HH Factor</t>
  </si>
  <si>
    <t>None</t>
  </si>
  <si>
    <t>Electric Only</t>
  </si>
  <si>
    <t>Gas Only</t>
  </si>
  <si>
    <t>Elec &amp; Gas</t>
  </si>
  <si>
    <t>2 Bedroom FMR:</t>
  </si>
  <si>
    <t>Rent Burden:</t>
  </si>
  <si>
    <t>RESIDENTIAL INCOME &amp; UNITS</t>
  </si>
  <si>
    <t>Current Res. Income:</t>
  </si>
  <si>
    <t>Legal Rent Avg AMI %:</t>
  </si>
  <si>
    <t>Proposed/UW Res. Income:</t>
  </si>
  <si>
    <t>Collected Rent Avg AMI%:</t>
  </si>
  <si>
    <t>Underwritten Rent Avg AMI%:</t>
  </si>
  <si>
    <t>Occupied</t>
  </si>
  <si>
    <t>Vacant</t>
  </si>
  <si>
    <t>Super</t>
  </si>
  <si>
    <t>Total Units</t>
  </si>
  <si>
    <t># Rms/DU</t>
  </si>
  <si>
    <t>%</t>
  </si>
  <si>
    <t>TOTAL</t>
  </si>
  <si>
    <t>UNIT COUNTS BY CURRENT CONTRACT RENT AMI BAND AND UNIT TYPE</t>
  </si>
  <si>
    <t>UNIT COUNTS BY PROPOSED/UW RENT AMI BAND AND UNIT TYPE</t>
  </si>
  <si>
    <t>Total</t>
  </si>
  <si>
    <t>Stabilized</t>
  </si>
  <si>
    <t>Market</t>
  </si>
  <si>
    <t>Shareholder</t>
  </si>
  <si>
    <t>AVERAGE RENTS BY PROPOSED/UW RENT AMI BAND AND UNIT SIZE</t>
  </si>
  <si>
    <t>Unit Size</t>
  </si>
  <si>
    <t>Income Cap</t>
  </si>
  <si>
    <t>Rent</t>
  </si>
  <si>
    <t>Rent - Utility Allow.</t>
  </si>
  <si>
    <t>HH Size</t>
  </si>
  <si>
    <t>Income</t>
  </si>
  <si>
    <t>Rent - Utility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</si>
</sst>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&quot; of AMI&quot;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&quot;-BR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2"/>
      <name val="Arial"/>
      <family val="2"/>
    </font>
    <font>
      <sz val="10"/>
      <name val="Times New Roman"/>
      <family val="1"/>
    </font>
    <font>
      <b/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4" fillId="0" borderId="0"/>
    <xf numFmtId="44" fontId="12" fillId="0" borderId="0" applyFont="0" applyFill="0" applyBorder="0" applyAlignment="0" applyProtection="0"/>
    <xf numFmtId="0" fontId="15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</cellStyleXfs>
  <cellXfs count="137">
    <xf numFmtId="0" fontId="0" fillId="0" borderId="0" xfId="0"/>
    <xf numFmtId="44" fontId="2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6" xfId="0" applyFont="1" applyBorder="1"/>
    <xf numFmtId="165" fontId="6" fillId="0" borderId="6" xfId="1" applyNumberFormat="1" applyFont="1" applyBorder="1" applyAlignment="1">
      <alignment horizontal="center"/>
    </xf>
    <xf numFmtId="44" fontId="6" fillId="0" borderId="6" xfId="1" applyFont="1" applyBorder="1"/>
    <xf numFmtId="44" fontId="6" fillId="0" borderId="2" xfId="1" applyFont="1" applyBorder="1"/>
    <xf numFmtId="9" fontId="7" fillId="0" borderId="6" xfId="2" applyFont="1" applyFill="1" applyBorder="1" applyAlignment="1">
      <alignment horizontal="center"/>
    </xf>
    <xf numFmtId="9" fontId="7" fillId="0" borderId="8" xfId="2" applyFont="1" applyFill="1" applyBorder="1" applyAlignment="1">
      <alignment horizontal="center"/>
    </xf>
    <xf numFmtId="166" fontId="7" fillId="0" borderId="7" xfId="1" applyNumberFormat="1" applyFont="1" applyFill="1" applyBorder="1" applyAlignment="1">
      <alignment horizontal="center"/>
    </xf>
    <xf numFmtId="0" fontId="0" fillId="0" borderId="5" xfId="0" applyBorder="1"/>
    <xf numFmtId="165" fontId="6" fillId="0" borderId="6" xfId="1" applyNumberFormat="1" applyFont="1" applyBorder="1"/>
    <xf numFmtId="9" fontId="0" fillId="0" borderId="7" xfId="2" applyFont="1" applyBorder="1"/>
    <xf numFmtId="165" fontId="0" fillId="0" borderId="6" xfId="1" applyNumberFormat="1" applyFont="1" applyBorder="1"/>
    <xf numFmtId="0" fontId="2" fillId="0" borderId="6" xfId="0" applyFont="1" applyBorder="1" applyAlignment="1">
      <alignment horizontal="left"/>
    </xf>
    <xf numFmtId="6" fontId="3" fillId="2" borderId="6" xfId="0" applyNumberFormat="1" applyFont="1" applyFill="1" applyBorder="1"/>
    <xf numFmtId="0" fontId="8" fillId="0" borderId="0" xfId="0" applyFont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9" fontId="7" fillId="0" borderId="7" xfId="2" applyFont="1" applyFill="1" applyBorder="1" applyAlignment="1">
      <alignment horizontal="center"/>
    </xf>
    <xf numFmtId="9" fontId="3" fillId="2" borderId="6" xfId="0" applyNumberFormat="1" applyFont="1" applyFill="1" applyBorder="1"/>
    <xf numFmtId="9" fontId="3" fillId="0" borderId="0" xfId="2" applyFont="1"/>
    <xf numFmtId="0" fontId="2" fillId="0" borderId="0" xfId="0" applyFont="1" applyAlignment="1">
      <alignment horizontal="right"/>
    </xf>
    <xf numFmtId="44" fontId="6" fillId="0" borderId="6" xfId="1" applyFont="1" applyBorder="1" applyAlignment="1">
      <alignment horizontal="center"/>
    </xf>
    <xf numFmtId="0" fontId="3" fillId="0" borderId="9" xfId="0" applyFont="1" applyBorder="1"/>
    <xf numFmtId="0" fontId="2" fillId="0" borderId="0" xfId="0" applyFont="1" applyAlignment="1">
      <alignment horizontal="right" vertical="center"/>
    </xf>
    <xf numFmtId="165" fontId="3" fillId="0" borderId="6" xfId="1" applyNumberFormat="1" applyFont="1" applyBorder="1" applyAlignment="1">
      <alignment horizontal="center" vertical="center"/>
    </xf>
    <xf numFmtId="0" fontId="2" fillId="0" borderId="10" xfId="0" applyFont="1" applyBorder="1"/>
    <xf numFmtId="10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0" fontId="3" fillId="0" borderId="11" xfId="0" applyNumberFormat="1" applyFont="1" applyBorder="1" applyAlignment="1">
      <alignment horizontal="center"/>
    </xf>
    <xf numFmtId="0" fontId="3" fillId="0" borderId="1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9" fontId="3" fillId="0" borderId="14" xfId="2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Border="1"/>
    <xf numFmtId="9" fontId="2" fillId="0" borderId="13" xfId="2" applyFont="1" applyBorder="1"/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0" fillId="0" borderId="15" xfId="0" applyBorder="1"/>
    <xf numFmtId="10" fontId="2" fillId="0" borderId="15" xfId="0" applyNumberFormat="1" applyFont="1" applyBorder="1"/>
    <xf numFmtId="167" fontId="3" fillId="0" borderId="0" xfId="0" applyNumberFormat="1" applyFont="1"/>
    <xf numFmtId="0" fontId="10" fillId="0" borderId="9" xfId="0" applyFont="1" applyBorder="1" applyAlignment="1">
      <alignment horizontal="center"/>
    </xf>
    <xf numFmtId="9" fontId="10" fillId="2" borderId="6" xfId="0" applyNumberFormat="1" applyFont="1" applyFill="1" applyBorder="1" applyAlignment="1">
      <alignment horizontal="center"/>
    </xf>
    <xf numFmtId="0" fontId="10" fillId="0" borderId="16" xfId="0" applyFont="1" applyBorder="1"/>
    <xf numFmtId="9" fontId="10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7" fontId="11" fillId="0" borderId="6" xfId="0" applyNumberFormat="1" applyFont="1" applyBorder="1"/>
    <xf numFmtId="167" fontId="11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9" fontId="3" fillId="0" borderId="0" xfId="2" applyFont="1" applyBorder="1" applyAlignment="1">
      <alignment horizontal="center"/>
    </xf>
    <xf numFmtId="10" fontId="6" fillId="0" borderId="6" xfId="0" applyNumberFormat="1" applyFont="1" applyBorder="1"/>
    <xf numFmtId="9" fontId="3" fillId="0" borderId="0" xfId="2" applyFont="1" applyFill="1" applyBorder="1" applyAlignment="1">
      <alignment horizontal="center"/>
    </xf>
    <xf numFmtId="10" fontId="3" fillId="0" borderId="0" xfId="2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9" fontId="13" fillId="0" borderId="6" xfId="3" applyFont="1" applyFill="1" applyBorder="1" applyAlignment="1">
      <alignment horizontal="center"/>
    </xf>
    <xf numFmtId="0" fontId="13" fillId="0" borderId="0" xfId="4" applyFont="1" applyAlignment="1">
      <alignment horizontal="center"/>
    </xf>
    <xf numFmtId="0" fontId="13" fillId="0" borderId="0" xfId="5" applyFont="1"/>
    <xf numFmtId="0" fontId="9" fillId="0" borderId="0" xfId="5" applyFont="1" applyAlignment="1">
      <alignment horizontal="center"/>
    </xf>
    <xf numFmtId="165" fontId="9" fillId="0" borderId="0" xfId="6" applyNumberFormat="1" applyFont="1" applyFill="1" applyBorder="1" applyAlignment="1">
      <alignment horizontal="center"/>
    </xf>
    <xf numFmtId="9" fontId="13" fillId="0" borderId="6" xfId="7" applyNumberFormat="1" applyFont="1" applyBorder="1" applyAlignment="1">
      <alignment horizontal="center" wrapText="1"/>
    </xf>
    <xf numFmtId="0" fontId="13" fillId="0" borderId="6" xfId="5" applyFont="1" applyBorder="1" applyAlignment="1">
      <alignment horizontal="center" wrapText="1"/>
    </xf>
    <xf numFmtId="0" fontId="13" fillId="0" borderId="6" xfId="4" applyFont="1" applyBorder="1" applyAlignment="1">
      <alignment horizontal="center" wrapText="1"/>
    </xf>
    <xf numFmtId="0" fontId="13" fillId="0" borderId="0" xfId="4" applyFont="1" applyAlignment="1">
      <alignment horizontal="center" wrapText="1"/>
    </xf>
    <xf numFmtId="0" fontId="13" fillId="0" borderId="6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/>
    </xf>
    <xf numFmtId="167" fontId="9" fillId="0" borderId="6" xfId="8" applyNumberFormat="1" applyFont="1" applyFill="1" applyBorder="1"/>
    <xf numFmtId="3" fontId="9" fillId="0" borderId="6" xfId="5" applyNumberFormat="1" applyFont="1" applyBorder="1" applyAlignment="1">
      <alignment horizontal="center"/>
    </xf>
    <xf numFmtId="3" fontId="9" fillId="0" borderId="0" xfId="5" applyNumberFormat="1" applyFont="1" applyAlignment="1">
      <alignment horizontal="center"/>
    </xf>
    <xf numFmtId="2" fontId="9" fillId="0" borderId="6" xfId="4" applyNumberFormat="1" applyFont="1" applyBorder="1" applyAlignment="1">
      <alignment horizontal="center"/>
    </xf>
    <xf numFmtId="167" fontId="13" fillId="0" borderId="6" xfId="9" applyNumberFormat="1" applyFont="1" applyFill="1" applyBorder="1"/>
    <xf numFmtId="0" fontId="3" fillId="0" borderId="0" xfId="10" applyFont="1"/>
    <xf numFmtId="0" fontId="2" fillId="0" borderId="0" xfId="10" applyFont="1"/>
    <xf numFmtId="0" fontId="2" fillId="0" borderId="0" xfId="10" applyFont="1" applyAlignment="1">
      <alignment horizontal="right"/>
    </xf>
    <xf numFmtId="8" fontId="3" fillId="0" borderId="0" xfId="10" applyNumberFormat="1" applyFont="1"/>
    <xf numFmtId="9" fontId="3" fillId="0" borderId="0" xfId="10" applyNumberFormat="1" applyFont="1"/>
    <xf numFmtId="10" fontId="9" fillId="0" borderId="0" xfId="3" applyNumberFormat="1" applyFont="1" applyFill="1" applyBorder="1"/>
    <xf numFmtId="0" fontId="9" fillId="0" borderId="0" xfId="5" applyFont="1"/>
    <xf numFmtId="43" fontId="13" fillId="0" borderId="0" xfId="8" applyFont="1" applyFill="1" applyBorder="1"/>
    <xf numFmtId="167" fontId="13" fillId="0" borderId="0" xfId="8" applyNumberFormat="1" applyFont="1" applyFill="1" applyBorder="1" applyAlignment="1">
      <alignment horizontal="center"/>
    </xf>
    <xf numFmtId="165" fontId="9" fillId="0" borderId="0" xfId="6" applyNumberFormat="1" applyFont="1" applyFill="1" applyBorder="1"/>
    <xf numFmtId="3" fontId="13" fillId="0" borderId="0" xfId="5" applyNumberFormat="1" applyFont="1" applyAlignment="1">
      <alignment horizontal="center"/>
    </xf>
    <xf numFmtId="165" fontId="13" fillId="0" borderId="0" xfId="6" applyNumberFormat="1" applyFont="1" applyFill="1" applyBorder="1"/>
    <xf numFmtId="0" fontId="2" fillId="0" borderId="0" xfId="10" applyFont="1" applyAlignment="1">
      <alignment horizontal="center"/>
    </xf>
    <xf numFmtId="9" fontId="13" fillId="0" borderId="0" xfId="3" applyFont="1" applyFill="1" applyBorder="1" applyAlignment="1">
      <alignment horizontal="center"/>
    </xf>
    <xf numFmtId="0" fontId="16" fillId="0" borderId="0" xfId="5" applyFont="1"/>
    <xf numFmtId="0" fontId="13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/>
    </xf>
    <xf numFmtId="2" fontId="9" fillId="0" borderId="0" xfId="4" applyNumberFormat="1" applyFont="1" applyAlignment="1">
      <alignment horizontal="center"/>
    </xf>
    <xf numFmtId="167" fontId="13" fillId="0" borderId="0" xfId="9" applyNumberFormat="1" applyFont="1" applyFill="1" applyBorder="1"/>
    <xf numFmtId="9" fontId="13" fillId="0" borderId="0" xfId="7" applyNumberFormat="1" applyFont="1" applyAlignment="1">
      <alignment horizontal="center" wrapText="1"/>
    </xf>
    <xf numFmtId="0" fontId="13" fillId="0" borderId="0" xfId="5" applyFont="1" applyAlignment="1">
      <alignment horizontal="center" wrapText="1"/>
    </xf>
    <xf numFmtId="167" fontId="9" fillId="0" borderId="0" xfId="8" applyNumberFormat="1" applyFont="1" applyFill="1" applyBorder="1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/>
  </cellXfs>
  <cellStyles count="11">
    <cellStyle name="Comma 10" xfId="8" xr:uid="{2E9BD160-17C4-4B9F-81D7-55D219862663}"/>
    <cellStyle name="Comma 94 4" xfId="9" xr:uid="{B7AA3747-700D-42F7-A29F-8F71DCA91D26}"/>
    <cellStyle name="Currency" xfId="1" builtinId="4"/>
    <cellStyle name="Currency 13" xfId="6" xr:uid="{D6AC8F1A-5CD7-42FA-9EBB-9815F7EE334A}"/>
    <cellStyle name="Normal" xfId="0" builtinId="0"/>
    <cellStyle name="Normal 10 2 2" xfId="10" xr:uid="{AF40249B-B70E-48AB-AC1C-B66A99390C55}"/>
    <cellStyle name="Normal 10 9" xfId="5" xr:uid="{61B87F93-40CA-4A0A-A391-79738AFD5AF4}"/>
    <cellStyle name="Normal_coop sale price analysis v2" xfId="4" xr:uid="{7CA90789-FD27-4270-9973-816BE63C00FB}"/>
    <cellStyle name="Normal_Resale price formula calcs w 5% increases" xfId="7" xr:uid="{0403053F-1138-4354-9456-254C555FE022}"/>
    <cellStyle name="Percent" xfId="2" builtinId="5"/>
    <cellStyle name="Percent 10" xfId="3" xr:uid="{E080DF11-2B59-4A39-ABC3-7509313B9EE7}"/>
  </cellStyles>
  <dxfs count="13"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V-MF_PRES\3.%20Project%20Manager%20Resources\2.%20Program%20Documents\Underwriting\MF%20Preservation%20UW%20Template_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elerra\shared\ODAPFILES\29830_05312008\UW_SHEET\SHARED\PLP\PLP%20Underwriting%20Shells\Credit%20Memo%20PLP%20Shell%202007_T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dnyc.org\econdev\SHARED\PLP2\PROJECTS\Sinclair\OCELOT\All%20Underwriting\9%25%20NSP\HPD%20Analysis%20(using%20HDC%20sheet)\9%25%20NSP%20Cluster%202010.09.14%20interest%20altern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335PUELY\2001%20Series%20C,%20Sept%202001\PLP--Round%20III\670sta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08400-153S-HDC%20proforma-060627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ns-owa.hpd.nycnet/UnderwitingIssues/PLP%20Shell%20with%20Tenant%20Lette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skild\AppData\Local\Microsoft\Windows\Temporary%2520Internet%2520Files\Content.Outlook\4FDNVWN4\FY16%2520CP%2520Template%2520w%2520BCQ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\SIMMONS\A%20PROJECTS%20IN%20PIPELINE\KINGSBRIDGE%20COURT\Underwriting\Developer\Kingsbridge%20Court%2020111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nt-data-srv\DATA\Documents%20and%20Settings\teastman\Desktop\My%20Briefcase.%7b85BBD920-42A0-1069-A2E4-08002B30309D%7d\Westside%20Hope%20VI\Westside%20HOPE%20VI%20final%20REVIS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wota\AppData\Local\Microsoft\Windows\Temporary%20Internet%20Files\Content.Outlook\Z5HE421K\2017-06-06_SH_UW%20PRE-POST%20NYCAF_HPD_VP_9-6-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ervation%20Beta%20(Luke%20Final)%202011.03.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V-8A\Projects\IN%2520PROCESS\Mary's%2520Projects\333%2520E.%2520209th%2520Street\Underwriting\Rent%2520Roll%2520(5-12-14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6%20%20AMI%20rent%20calcs%20-%203%25%20Mktg%20-%20Updated%20Studio%20HH%20Factor%20(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V-MF_PRES\3.%20Project%20Manager%20Resources\2.%20Program%20Documents\Underwriting\HRP%20UW%202017%20Model%20For%20Manipulation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dnyc.org\econdev\Shared\PLP\plp%20shells\Credit%20Memo%20PLP%20Shell%202006%20B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dnyc.org\econdev\SHARED\PLP2\PROJECTS\Sinclair\OCELOT\All%20Underwriting\From%20OMNI\OLR%20MM%20Apts%208-25-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ndy%20Rad\Local%20Settings\Temporary%20Internet%20Files\OLK18F\Casablanca%20Houses82806%2075%20k%20in%20subsidy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PRESERVATION%20FINANCE\LOAN%20PROGRAMS\PLP\Projects\FY11%20Pipeline\OCELOT\Credit%20Committee%20Memo\OLR%20ECW%20UNDERWRITING%20(Credit%20Memo)%202010.10.08%20to%20cm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ns-owa.hpd.nycnet/Documents%20and%20Settings/udellb/Local%20Settings/Temporary%20Internet%20Files/OLK32/PLP%20shell%20and%20Credit%20Memo/2207%20TL/Credit%20Memo%20PLP%20Shell%202007_TL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dnyc.org\econdev\Documents%20and%20Settings\jontefl\Desktop\Copy%20of%20Credit%20Memo%20PLP%20Shell%20New%202008%20v%201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ictory_budget_jan%2013%20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335PUELY\2001%20Series%20C,%20Sept%202001\East%20148th%20Street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PLP2\PROJECTS\Sinclair\OCELOT\CP'S\CP%20for%20OLR%20LBCE%202010.09.24%20UNDERWRI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Overview"/>
      <sheetName val="Dev. Budget"/>
      <sheetName val="Rent Roll"/>
      <sheetName val="Income and Expense"/>
      <sheetName val="Mortgage Sizing"/>
      <sheetName val="Cash Flow"/>
      <sheetName val="J-51 Tax Analysis"/>
      <sheetName val="Article XI Tax Analysis"/>
      <sheetName val="Balloon Schedule"/>
      <sheetName val="Amortization Schedule"/>
      <sheetName val="MWBE Goal"/>
      <sheetName val="PWL, LWL, &amp; LWEO checks"/>
      <sheetName val="Definitions"/>
      <sheetName val="Determination Detail"/>
    </sheetNames>
    <sheetDataSet>
      <sheetData sheetId="0">
        <row r="25">
          <cell r="C25" t="str">
            <v>Electric Only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&amp;E"/>
      <sheetName val="Data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"/>
      <sheetName val="Devel. Bud"/>
      <sheetName val="Interest"/>
      <sheetName val="Units &amp; Income"/>
      <sheetName val="M and O"/>
      <sheetName val="Mort"/>
      <sheetName val="Cash Flow"/>
      <sheetName val="Tax Credit "/>
      <sheetName val="NSP Eligible"/>
    </sheetNames>
    <sheetDataSet>
      <sheetData sheetId="0" refreshError="1"/>
      <sheetData sheetId="1" refreshError="1"/>
      <sheetData sheetId="2" refreshError="1"/>
      <sheetData sheetId="3" refreshError="1">
        <row r="38">
          <cell r="B38">
            <v>154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s"/>
      <sheetName val="Income"/>
      <sheetName val="Loan Info."/>
      <sheetName val="Loan_Info_"/>
      <sheetName val="Unit Distrib."/>
      <sheetName val="Mort"/>
      <sheetName val="Sources and Use"/>
      <sheetName val="Devel. Bud"/>
      <sheetName val="M and O"/>
      <sheetName val="Cash Flow"/>
      <sheetName val="Loan_Info_1"/>
      <sheetName val="Unit_Distrib_"/>
      <sheetName val="Sources_and_Use"/>
      <sheetName val="Devel__Bud"/>
      <sheetName val="M_and_O"/>
      <sheetName val="Cash_Flow"/>
      <sheetName val="Property Summary &amp; Inputs"/>
      <sheetName val="Sources &amp; Uses"/>
      <sheetName val="Dev. Budget"/>
      <sheetName val="Mort Schedule"/>
      <sheetName val="Rent Roll"/>
      <sheetName val="M&amp;O"/>
      <sheetName val="Cons. Interest"/>
      <sheetName val="Balloon Schedule"/>
      <sheetName val="Amort"/>
      <sheetName val="J-51 Tax Analysis"/>
      <sheetName val="Article XI Tax Analysis"/>
      <sheetName val="OMB Project Summary"/>
      <sheetName val="BCQ"/>
      <sheetName val="OMB Cash Flow"/>
      <sheetName val="OMB M&amp;O "/>
      <sheetName val="PSSA"/>
      <sheetName val="Development Budget"/>
      <sheetName val="Energy Scope"/>
    </sheetNames>
    <sheetDataSet>
      <sheetData sheetId="0" refreshError="1"/>
      <sheetData sheetId="1" refreshError="1">
        <row r="24">
          <cell r="D24">
            <v>27716.694769230769</v>
          </cell>
        </row>
      </sheetData>
      <sheetData sheetId="2" refreshError="1"/>
      <sheetData sheetId="3">
        <row r="24">
          <cell r="D24">
            <v>27716.694769230769</v>
          </cell>
        </row>
      </sheetData>
      <sheetData sheetId="4" refreshError="1"/>
      <sheetData sheetId="5" refreshError="1"/>
      <sheetData sheetId="6">
        <row r="24">
          <cell r="D24">
            <v>27716.694769230769</v>
          </cell>
        </row>
      </sheetData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4">
          <cell r="D24">
            <v>0</v>
          </cell>
        </row>
      </sheetData>
      <sheetData sheetId="29"/>
      <sheetData sheetId="30"/>
      <sheetData sheetId="31"/>
      <sheetData sheetId="32"/>
      <sheetData sheetId="3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"/>
      <sheetName val="Devel. Bud"/>
      <sheetName val="Unit Distrib."/>
      <sheetName val="M and O"/>
      <sheetName val="Mort"/>
      <sheetName val="TC"/>
      <sheetName val="Cash Flow"/>
    </sheetNames>
    <sheetDataSet>
      <sheetData sheetId="0">
        <row r="27">
          <cell r="H27">
            <v>2470000</v>
          </cell>
        </row>
      </sheetData>
      <sheetData sheetId="1"/>
      <sheetData sheetId="2"/>
      <sheetData sheetId="3"/>
      <sheetData sheetId="4" refreshError="1">
        <row r="27">
          <cell r="H27">
            <v>2470000</v>
          </cell>
          <cell r="I27">
            <v>4675000</v>
          </cell>
        </row>
      </sheetData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Mem1"/>
      <sheetName val="CMem2"/>
      <sheetName val="Mort"/>
      <sheetName val="Rents"/>
      <sheetName val="I&amp;E"/>
      <sheetName val="I&amp;A"/>
      <sheetName val="IA2"/>
      <sheetName val="Calcs"/>
      <sheetName val="Tenant Ltr"/>
      <sheetName val="CFA"/>
    </sheetNames>
    <sheetDataSet>
      <sheetData sheetId="0">
        <row r="16">
          <cell r="G16">
            <v>1</v>
          </cell>
        </row>
      </sheetData>
      <sheetData sheetId="1"/>
      <sheetData sheetId="2"/>
      <sheetData sheetId="3"/>
      <sheetData sheetId="4"/>
      <sheetData sheetId="5">
        <row r="19">
          <cell r="C19">
            <v>0</v>
          </cell>
          <cell r="D19">
            <v>3</v>
          </cell>
        </row>
      </sheetData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Breakdown 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ummary"/>
      <sheetName val="Sources and Uses"/>
      <sheetName val="Acq Budget"/>
      <sheetName val="Dev Budget"/>
      <sheetName val="Dev Budget Calcs"/>
      <sheetName val="Income"/>
      <sheetName val="M&amp;O"/>
      <sheetName val="Loan Sizing"/>
      <sheetName val="Tax Credits"/>
      <sheetName val="Cash Flow"/>
      <sheetName val="Acquisition CF"/>
      <sheetName val="Instructions"/>
      <sheetName val="SD_Dropdowns"/>
      <sheetName val="Summary"/>
      <sheetName val="Summary_adj"/>
      <sheetName val="Units &amp; Income"/>
      <sheetName val="Operating Expenses "/>
      <sheetName val="Development Budget"/>
      <sheetName val="Mortgage"/>
      <sheetName val="Construction Interest"/>
      <sheetName val="Cash Flow Proforma"/>
      <sheetName val="Response"/>
      <sheetName val="Response2"/>
      <sheetName val="Income Averaging"/>
      <sheetName val="Organization"/>
      <sheetName val="Repairs"/>
      <sheetName val="RentRollAnalyzer"/>
    </sheetNames>
    <sheetDataSet>
      <sheetData sheetId="0">
        <row r="23">
          <cell r="B23">
            <v>98</v>
          </cell>
        </row>
      </sheetData>
      <sheetData sheetId="1">
        <row r="23">
          <cell r="B23">
            <v>98</v>
          </cell>
        </row>
      </sheetData>
      <sheetData sheetId="2">
        <row r="23">
          <cell r="B23">
            <v>98</v>
          </cell>
        </row>
      </sheetData>
      <sheetData sheetId="3">
        <row r="23">
          <cell r="B23">
            <v>98</v>
          </cell>
        </row>
      </sheetData>
      <sheetData sheetId="4">
        <row r="23">
          <cell r="B23">
            <v>98</v>
          </cell>
        </row>
        <row r="47">
          <cell r="F47">
            <v>6445914.9999999991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Fund"/>
      <sheetName val="S&amp;U"/>
      <sheetName val="CF"/>
      <sheetName val="Deprec"/>
      <sheetName val="Analysis"/>
      <sheetName val="Sale"/>
      <sheetName val="Residual"/>
      <sheetName val="UBridge"/>
      <sheetName val="Lower Bridge"/>
      <sheetName val="Lower"/>
      <sheetName val="IRR"/>
      <sheetName val="CASH IRR"/>
      <sheetName val="CASH IRR-1"/>
      <sheetName val="CASH IRR-2"/>
      <sheetName val="CASH IRR-3"/>
      <sheetName val="CASH IRR-4"/>
      <sheetName val="Cash Summ"/>
      <sheetName val="FNMA IRR Model"/>
      <sheetName val="Benefits"/>
      <sheetName val="Split Summ"/>
      <sheetName val="Split"/>
      <sheetName val="704B"/>
      <sheetName val="Con"/>
      <sheetName val="Fund Chart"/>
      <sheetName val="Fix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9">
          <cell r="C59">
            <v>4688221.9999999991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Overview"/>
      <sheetName val="S+U"/>
      <sheetName val="Dev Budget"/>
      <sheetName val="Const. Loan Interest"/>
      <sheetName val="Sale Proceeds OLD"/>
      <sheetName val="Permanent Loan"/>
      <sheetName val="Sale Proceeds"/>
      <sheetName val="HH Factor"/>
      <sheetName val="CAM Charges &amp; Cashflow"/>
      <sheetName val="ALF"/>
    </sheetNames>
    <sheetDataSet>
      <sheetData sheetId="0">
        <row r="1">
          <cell r="A1" t="str">
            <v>Sydney House</v>
          </cell>
        </row>
        <row r="19">
          <cell r="B19">
            <v>57</v>
          </cell>
        </row>
        <row r="64">
          <cell r="K64">
            <v>48076</v>
          </cell>
        </row>
      </sheetData>
      <sheetData sheetId="1" refreshError="1"/>
      <sheetData sheetId="2">
        <row r="79">
          <cell r="B79">
            <v>29933792.468318108</v>
          </cell>
        </row>
      </sheetData>
      <sheetData sheetId="3" refreshError="1"/>
      <sheetData sheetId="4" refreshError="1"/>
      <sheetData sheetId="5" refreshError="1"/>
      <sheetData sheetId="6">
        <row r="15">
          <cell r="H15">
            <v>57</v>
          </cell>
        </row>
      </sheetData>
      <sheetData sheetId="7" refreshError="1"/>
      <sheetData sheetId="8">
        <row r="28">
          <cell r="B28">
            <v>310105</v>
          </cell>
        </row>
      </sheetData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ources"/>
      <sheetName val="2. DevBud"/>
      <sheetName val="2A. TCEquity"/>
      <sheetName val="2B. DevBud Calcs"/>
      <sheetName val="3. Income"/>
      <sheetName val="3A. Rent Roll"/>
      <sheetName val="3B. Adj. Income"/>
      <sheetName val="4. Expenses"/>
      <sheetName val="5. PermLoan"/>
      <sheetName val="6. Cash Flow"/>
      <sheetName val="7. Backup (AMI Calc.)"/>
    </sheetNames>
    <sheetDataSet>
      <sheetData sheetId="0">
        <row r="7">
          <cell r="B7" t="str">
            <v>Yes</v>
          </cell>
        </row>
      </sheetData>
      <sheetData sheetId="1">
        <row r="8">
          <cell r="B8">
            <v>4250000</v>
          </cell>
        </row>
      </sheetData>
      <sheetData sheetId="2">
        <row r="8">
          <cell r="B8">
            <v>15358536.703428701</v>
          </cell>
        </row>
      </sheetData>
      <sheetData sheetId="3">
        <row r="7">
          <cell r="B7">
            <v>40544</v>
          </cell>
        </row>
      </sheetData>
      <sheetData sheetId="4">
        <row r="7">
          <cell r="B7" t="str">
            <v>Yes</v>
          </cell>
        </row>
      </sheetData>
      <sheetData sheetId="5">
        <row r="8">
          <cell r="B8">
            <v>79200</v>
          </cell>
        </row>
      </sheetData>
      <sheetData sheetId="6">
        <row r="7">
          <cell r="B7">
            <v>40544</v>
          </cell>
        </row>
      </sheetData>
      <sheetData sheetId="7">
        <row r="7">
          <cell r="B7">
            <v>774952.45926337386</v>
          </cell>
        </row>
      </sheetData>
      <sheetData sheetId="8">
        <row r="7">
          <cell r="B7">
            <v>774952.45926337386</v>
          </cell>
        </row>
      </sheetData>
      <sheetData sheetId="9">
        <row r="7">
          <cell r="B7">
            <v>774952.45926337386</v>
          </cell>
        </row>
      </sheetData>
      <sheetData sheetId="10">
        <row r="7">
          <cell r="B7" t="str">
            <v>Yes</v>
          </cell>
        </row>
        <row r="9">
          <cell r="B9">
            <v>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 &amp; Rent"/>
      <sheetName val="AMI Table"/>
      <sheetName val="Sheet1"/>
    </sheetNames>
    <sheetDataSet>
      <sheetData sheetId="0" refreshError="1"/>
      <sheetData sheetId="1" refreshError="1"/>
      <sheetData sheetId="2">
        <row r="1">
          <cell r="A1" t="str">
            <v>New Construction/Special Needs</v>
          </cell>
        </row>
        <row r="2">
          <cell r="A2" t="str">
            <v>Preservation/Rehab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Overview"/>
      <sheetName val="Scope"/>
      <sheetName val="Rents"/>
      <sheetName val="Income &amp; Expense"/>
      <sheetName val="Mort Sizing"/>
      <sheetName val="30 Year CF"/>
      <sheetName val="J-51 "/>
      <sheetName val="J-51 CRC"/>
      <sheetName val="OMB Article X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Mem1"/>
      <sheetName val="CMem2"/>
      <sheetName val="Mort"/>
      <sheetName val="Rents"/>
      <sheetName val="I&amp;E"/>
      <sheetName val="I&amp;A"/>
      <sheetName val="IA2"/>
      <sheetName val="Calcs"/>
      <sheetName val="CFA"/>
    </sheetNames>
    <sheetDataSet>
      <sheetData sheetId="0" refreshError="1">
        <row r="75">
          <cell r="M75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ical Debt Issues"/>
      <sheetName val="Yield Matrix"/>
      <sheetName val="Summary"/>
      <sheetName val="Sources and Uses"/>
      <sheetName val="Qualified Basis"/>
      <sheetName val="Rent and Unit Mix"/>
      <sheetName val="Stabilized"/>
      <sheetName val="Proforma Operations"/>
      <sheetName val="Proforma Slow Rev Growth"/>
      <sheetName val="3-3-5 Proforma"/>
      <sheetName val="Lease-Up"/>
      <sheetName val="Tax Credit Analysis"/>
      <sheetName val="Buyer's IRR"/>
      <sheetName val="UT"/>
      <sheetName val="Min. Gain Calc."/>
      <sheetName val="Min. Gain Calc. 3-3-5"/>
      <sheetName val="Residual Analysis"/>
      <sheetName val="Developer Fee Schedule"/>
      <sheetName val="Exhibit A"/>
      <sheetName val="Book Tax"/>
      <sheetName val="BondTests"/>
      <sheetName val="Amo 1"/>
      <sheetName val="Amo 2"/>
      <sheetName val="Amo 3"/>
      <sheetName val="Amo 4"/>
      <sheetName val="Bond 1"/>
      <sheetName val="State Buyers IRR"/>
      <sheetName val="OLR MM Apts 8-25-10"/>
    </sheetNames>
    <sheetDataSet>
      <sheetData sheetId="0"/>
      <sheetData sheetId="1"/>
      <sheetData sheetId="2"/>
      <sheetData sheetId="3"/>
      <sheetData sheetId="4"/>
      <sheetData sheetId="5">
        <row r="77">
          <cell r="C77">
            <v>136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s"/>
      <sheetName val="Unit Distrib."/>
      <sheetName val="m &amp; O"/>
      <sheetName val="Devel. Bud"/>
      <sheetName val="Mort"/>
      <sheetName val="Cred Memo"/>
      <sheetName val="Sheet2"/>
      <sheetName val="Menu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Project Summary</v>
          </cell>
        </row>
        <row r="3">
          <cell r="B3" t="str">
            <v xml:space="preserve"> Project Name </v>
          </cell>
          <cell r="C3" t="str">
            <v>Casablanca</v>
          </cell>
        </row>
        <row r="4">
          <cell r="B4" t="str">
            <v xml:space="preserve"> HPD Project Manager</v>
          </cell>
          <cell r="C4" t="str">
            <v>Shawn Larson</v>
          </cell>
        </row>
        <row r="5">
          <cell r="B5" t="str">
            <v xml:space="preserve"> Formerly City-Owned Site</v>
          </cell>
        </row>
        <row r="6">
          <cell r="B6" t="str">
            <v xml:space="preserve"> HPD Program</v>
          </cell>
          <cell r="C6" t="str">
            <v>Multi-Family New Construction</v>
          </cell>
        </row>
        <row r="7">
          <cell r="B7" t="str">
            <v xml:space="preserve"> Development Category</v>
          </cell>
          <cell r="C7" t="str">
            <v>New Construction</v>
          </cell>
        </row>
        <row r="8">
          <cell r="B8" t="str">
            <v xml:space="preserve"> Occupancy Type</v>
          </cell>
          <cell r="C8" t="str">
            <v>Rental</v>
          </cell>
        </row>
        <row r="9">
          <cell r="B9" t="str">
            <v xml:space="preserve"> Number of Buildings</v>
          </cell>
          <cell r="C9">
            <v>1</v>
          </cell>
        </row>
        <row r="10">
          <cell r="B10" t="str">
            <v xml:space="preserve"> Number of Stories</v>
          </cell>
          <cell r="C10">
            <v>7</v>
          </cell>
        </row>
        <row r="15">
          <cell r="B15" t="str">
            <v>Square Footage</v>
          </cell>
          <cell r="C15" t="str">
            <v>Gross</v>
          </cell>
          <cell r="D15" t="str">
            <v>Net</v>
          </cell>
        </row>
        <row r="16">
          <cell r="B16" t="str">
            <v>Residential</v>
          </cell>
          <cell r="C16">
            <v>40220</v>
          </cell>
          <cell r="D16">
            <v>31851</v>
          </cell>
        </row>
        <row r="17">
          <cell r="B17" t="str">
            <v>Commercial/Retail</v>
          </cell>
          <cell r="C17">
            <v>8840</v>
          </cell>
        </row>
        <row r="18">
          <cell r="B18" t="str">
            <v>Community Facility</v>
          </cell>
          <cell r="C18">
            <v>0</v>
          </cell>
        </row>
        <row r="19">
          <cell r="B19" t="str">
            <v>Other</v>
          </cell>
        </row>
        <row r="21">
          <cell r="B21" t="str">
            <v>Total Square Feet</v>
          </cell>
          <cell r="C21">
            <v>49060</v>
          </cell>
          <cell r="D21">
            <v>31851</v>
          </cell>
        </row>
        <row r="25">
          <cell r="B25" t="str">
            <v>Number of Parking Spaces</v>
          </cell>
          <cell r="C25">
            <v>0</v>
          </cell>
        </row>
        <row r="30">
          <cell r="B30" t="str">
            <v>Unit Breakdown by Rent Level</v>
          </cell>
          <cell r="C30" t="str">
            <v># Units</v>
          </cell>
          <cell r="D30" t="str">
            <v>% of Total</v>
          </cell>
        </row>
        <row r="31">
          <cell r="B31" t="str">
            <v>Market Rate</v>
          </cell>
          <cell r="C31">
            <v>37</v>
          </cell>
          <cell r="D31">
            <v>0.77083333333333337</v>
          </cell>
        </row>
        <row r="32">
          <cell r="B32" t="str">
            <v>High HOME (Tax Credit)</v>
          </cell>
          <cell r="C32">
            <v>8</v>
          </cell>
          <cell r="D32">
            <v>0.16666666666666666</v>
          </cell>
        </row>
        <row r="33">
          <cell r="B33" t="str">
            <v>Low HOME (Tax Credit)</v>
          </cell>
          <cell r="C33">
            <v>3</v>
          </cell>
          <cell r="D33">
            <v>6.25E-2</v>
          </cell>
        </row>
        <row r="34">
          <cell r="B34" t="str">
            <v>Non-HOME Tax Credit</v>
          </cell>
          <cell r="C34">
            <v>0</v>
          </cell>
          <cell r="D34">
            <v>0</v>
          </cell>
        </row>
        <row r="35">
          <cell r="B35" t="str">
            <v>Other</v>
          </cell>
          <cell r="C35">
            <v>0</v>
          </cell>
          <cell r="D35">
            <v>0</v>
          </cell>
        </row>
        <row r="36">
          <cell r="B36" t="str">
            <v xml:space="preserve">  Subtotal</v>
          </cell>
          <cell r="C36">
            <v>48</v>
          </cell>
          <cell r="D36">
            <v>1</v>
          </cell>
        </row>
        <row r="38">
          <cell r="B38" t="str">
            <v>Super's Unit</v>
          </cell>
          <cell r="C38">
            <v>0</v>
          </cell>
        </row>
        <row r="40">
          <cell r="B40" t="str">
            <v>Total Units</v>
          </cell>
          <cell r="C40">
            <v>48</v>
          </cell>
        </row>
        <row r="41">
          <cell r="B41" t="str">
            <v>Total Rooms / Average Rms/du</v>
          </cell>
          <cell r="C41">
            <v>137</v>
          </cell>
          <cell r="D41">
            <v>2.8541666666666665</v>
          </cell>
        </row>
        <row r="44">
          <cell r="B44" t="str">
            <v># of units for formerly homeless tenants</v>
          </cell>
          <cell r="C44">
            <v>0</v>
          </cell>
          <cell r="D44">
            <v>0</v>
          </cell>
        </row>
        <row r="45">
          <cell r="B45" t="str">
            <v>Percentage homeless units</v>
          </cell>
          <cell r="C45">
            <v>0</v>
          </cell>
          <cell r="D45">
            <v>0</v>
          </cell>
        </row>
        <row r="49">
          <cell r="B49" t="str">
            <v>Location Information</v>
          </cell>
        </row>
        <row r="50">
          <cell r="B50" t="str">
            <v>Borough &amp; Neighborhood</v>
          </cell>
          <cell r="C50" t="str">
            <v xml:space="preserve">Manhattan </v>
          </cell>
        </row>
        <row r="51">
          <cell r="B51" t="str">
            <v>Address</v>
          </cell>
          <cell r="C51" t="str">
            <v>121-125 E. 110th St</v>
          </cell>
        </row>
        <row r="52">
          <cell r="B52" t="str">
            <v>Community Board</v>
          </cell>
          <cell r="C52">
            <v>11</v>
          </cell>
        </row>
        <row r="53">
          <cell r="B53" t="str">
            <v>Block / Lot(s)</v>
          </cell>
          <cell r="C53" t="str">
            <v>1638 / 7,8,9,10</v>
          </cell>
        </row>
        <row r="57">
          <cell r="B57" t="str">
            <v>Development Team</v>
          </cell>
        </row>
        <row r="58">
          <cell r="B58" t="str">
            <v>Owner / Borrower</v>
          </cell>
          <cell r="C58" t="str">
            <v>121-125 E. 110th St, LLC, Principal Luis Perez</v>
          </cell>
        </row>
        <row r="59">
          <cell r="B59" t="str">
            <v>Community Sponsor</v>
          </cell>
          <cell r="C59" t="str">
            <v>None</v>
          </cell>
        </row>
        <row r="60">
          <cell r="B60" t="str">
            <v>General Contractor</v>
          </cell>
          <cell r="C60" t="str">
            <v>CatsPaw</v>
          </cell>
        </row>
        <row r="61">
          <cell r="B61" t="str">
            <v>Managing Agent</v>
          </cell>
          <cell r="C61" t="str">
            <v>N/A</v>
          </cell>
        </row>
        <row r="66">
          <cell r="B66" t="str">
            <v>Financing Information</v>
          </cell>
        </row>
        <row r="67">
          <cell r="B67" t="str">
            <v>Construction Lender</v>
          </cell>
          <cell r="C67" t="str">
            <v>HDC</v>
          </cell>
        </row>
        <row r="68">
          <cell r="B68" t="str">
            <v>Permanent Lender</v>
          </cell>
          <cell r="C68" t="str">
            <v>HDC</v>
          </cell>
        </row>
        <row r="69">
          <cell r="B69" t="str">
            <v>Tax Credit Syndicator</v>
          </cell>
          <cell r="C69" t="str">
            <v xml:space="preserve"> </v>
          </cell>
        </row>
        <row r="70">
          <cell r="B70" t="str">
            <v>Tax Credit Raise</v>
          </cell>
          <cell r="C70" t="e">
            <v>#REF!</v>
          </cell>
        </row>
        <row r="71">
          <cell r="B71" t="str">
            <v>Debt Coverage: First Mortgage</v>
          </cell>
          <cell r="C71">
            <v>1.2833023603196596</v>
          </cell>
          <cell r="D71" t="str">
            <v>X</v>
          </cell>
        </row>
        <row r="72">
          <cell r="B72" t="str">
            <v>Debt Coverage: All Mortgages</v>
          </cell>
          <cell r="C72">
            <v>1.1499999999999999</v>
          </cell>
          <cell r="D72" t="str">
            <v>X</v>
          </cell>
        </row>
        <row r="73">
          <cell r="B73" t="str">
            <v>Income to Expense Ratio</v>
          </cell>
          <cell r="C73">
            <v>1.1064114667335889</v>
          </cell>
          <cell r="D73" t="str">
            <v>X</v>
          </cell>
        </row>
        <row r="74">
          <cell r="B74" t="str">
            <v>Mortgage Insurer</v>
          </cell>
          <cell r="C74" t="str">
            <v>SONYMA</v>
          </cell>
        </row>
        <row r="75">
          <cell r="B75" t="str">
            <v>Permanent Loan Servicer</v>
          </cell>
          <cell r="C75" t="str">
            <v>HDC</v>
          </cell>
        </row>
        <row r="82">
          <cell r="B82" t="str">
            <v>Development Costs</v>
          </cell>
          <cell r="C82" t="str">
            <v>Total</v>
          </cell>
          <cell r="D82" t="str">
            <v>Per DU</v>
          </cell>
          <cell r="E82" t="str">
            <v>Per GSF (Residential)</v>
          </cell>
          <cell r="F82" t="str">
            <v>Per GSF (Project)</v>
          </cell>
        </row>
        <row r="83">
          <cell r="B83" t="str">
            <v>Acquisition</v>
          </cell>
          <cell r="C83">
            <v>1600000</v>
          </cell>
          <cell r="D83">
            <v>33333.333333333336</v>
          </cell>
          <cell r="E83">
            <v>39.781203381402285</v>
          </cell>
          <cell r="F83">
            <v>32.613126783530369</v>
          </cell>
        </row>
        <row r="84">
          <cell r="B84" t="str">
            <v>Demolition</v>
          </cell>
          <cell r="C84">
            <v>0</v>
          </cell>
          <cell r="D84" t="str">
            <v/>
          </cell>
          <cell r="E84" t="str">
            <v/>
          </cell>
          <cell r="F84" t="str">
            <v/>
          </cell>
        </row>
        <row r="85">
          <cell r="B85" t="str">
            <v>Total Acquisition / Demolition</v>
          </cell>
          <cell r="C85">
            <v>1600000</v>
          </cell>
          <cell r="D85">
            <v>33333.333333333336</v>
          </cell>
          <cell r="E85">
            <v>39.781203381402285</v>
          </cell>
          <cell r="F85">
            <v>32.613126783530369</v>
          </cell>
        </row>
        <row r="87">
          <cell r="B87" t="str">
            <v>Residential Portion</v>
          </cell>
          <cell r="C87">
            <v>10600000</v>
          </cell>
          <cell r="D87">
            <v>220833.33333333334</v>
          </cell>
          <cell r="E87">
            <v>263.55047240179016</v>
          </cell>
          <cell r="F87">
            <v>216.06196494088871</v>
          </cell>
        </row>
        <row r="88">
          <cell r="B88" t="str">
            <v xml:space="preserve">Commercial 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</row>
        <row r="89">
          <cell r="B89" t="str">
            <v>Community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</row>
        <row r="90">
          <cell r="B90" t="str">
            <v>Parking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</row>
        <row r="91">
          <cell r="B91" t="str">
            <v xml:space="preserve">  Total Project</v>
          </cell>
          <cell r="C91">
            <v>10600000</v>
          </cell>
          <cell r="D91">
            <v>220833.33333333334</v>
          </cell>
          <cell r="E91">
            <v>263.55047240179016</v>
          </cell>
          <cell r="F91">
            <v>216.06196494088871</v>
          </cell>
        </row>
        <row r="92">
          <cell r="B92" t="str">
            <v>Contingency  ~5%</v>
          </cell>
          <cell r="C92">
            <v>530000</v>
          </cell>
          <cell r="D92">
            <v>11041.666666666666</v>
          </cell>
          <cell r="E92">
            <v>13.177523620089508</v>
          </cell>
          <cell r="F92">
            <v>10.803098247044435</v>
          </cell>
        </row>
        <row r="93">
          <cell r="B93" t="str">
            <v>Other</v>
          </cell>
          <cell r="C93">
            <v>0</v>
          </cell>
          <cell r="D93" t="str">
            <v/>
          </cell>
          <cell r="E93" t="str">
            <v/>
          </cell>
          <cell r="F93" t="str">
            <v/>
          </cell>
        </row>
        <row r="94">
          <cell r="B94" t="str">
            <v>Total Hard Costs</v>
          </cell>
          <cell r="C94">
            <v>11130000</v>
          </cell>
          <cell r="D94">
            <v>231875</v>
          </cell>
          <cell r="E94">
            <v>276.72799602187968</v>
          </cell>
          <cell r="F94">
            <v>226.86506318793315</v>
          </cell>
        </row>
        <row r="96">
          <cell r="B96" t="str">
            <v>Total Soft Costs</v>
          </cell>
          <cell r="C96">
            <v>2333748.2127187257</v>
          </cell>
          <cell r="D96">
            <v>48619.754431640118</v>
          </cell>
          <cell r="E96">
            <v>58.02457018196732</v>
          </cell>
          <cell r="F96">
            <v>47.569266463895751</v>
          </cell>
        </row>
        <row r="98">
          <cell r="B98" t="str">
            <v>Dev. Fee – Up Front</v>
          </cell>
          <cell r="C98">
            <v>0</v>
          </cell>
          <cell r="D98" t="str">
            <v/>
          </cell>
          <cell r="E98" t="str">
            <v/>
          </cell>
          <cell r="F98" t="str">
            <v/>
          </cell>
        </row>
        <row r="99">
          <cell r="B99" t="str">
            <v>Dev. Fee - Deferred</v>
          </cell>
          <cell r="C99">
            <v>0</v>
          </cell>
          <cell r="D99" t="str">
            <v/>
          </cell>
          <cell r="E99" t="str">
            <v/>
          </cell>
          <cell r="F99" t="str">
            <v/>
          </cell>
        </row>
        <row r="100">
          <cell r="B100" t="str">
            <v>Total Developer Fee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2">
          <cell r="B102" t="str">
            <v>TOTAL COSTS</v>
          </cell>
          <cell r="C102">
            <v>15063748.212718725</v>
          </cell>
          <cell r="D102">
            <v>313828.08776497346</v>
          </cell>
          <cell r="E102">
            <v>374.53376958524927</v>
          </cell>
          <cell r="F102">
            <v>307.04745643535927</v>
          </cell>
        </row>
        <row r="108">
          <cell r="B108" t="str">
            <v>Construction Period Sources of Funds</v>
          </cell>
          <cell r="C108" t="str">
            <v>Total</v>
          </cell>
          <cell r="D108" t="str">
            <v>Per DU</v>
          </cell>
          <cell r="E108" t="str">
            <v>% of TDC</v>
          </cell>
        </row>
        <row r="109">
          <cell r="B109" t="str">
            <v>HDC First</v>
          </cell>
          <cell r="C109">
            <v>6665000</v>
          </cell>
          <cell r="D109">
            <v>138854.16666666666</v>
          </cell>
          <cell r="E109">
            <v>0.44245296096841041</v>
          </cell>
        </row>
        <row r="110">
          <cell r="B110" t="str">
            <v>HDC Second</v>
          </cell>
          <cell r="C110">
            <v>3600000</v>
          </cell>
          <cell r="D110">
            <v>75000</v>
          </cell>
          <cell r="E110">
            <v>0.23898434500919391</v>
          </cell>
        </row>
        <row r="111">
          <cell r="B111" t="str">
            <v>HPD Capital</v>
          </cell>
          <cell r="C111">
            <v>1278059.2127187252</v>
          </cell>
          <cell r="D111">
            <v>26626.233598306775</v>
          </cell>
          <cell r="E111">
            <v>8.4843373287375165E-2</v>
          </cell>
        </row>
        <row r="112">
          <cell r="B112" t="str">
            <v>HPD HOME</v>
          </cell>
          <cell r="C112">
            <v>1620689</v>
          </cell>
          <cell r="D112">
            <v>33764.354166666664</v>
          </cell>
          <cell r="E112">
            <v>0.10758869420239041</v>
          </cell>
        </row>
        <row r="113">
          <cell r="B113" t="str">
            <v>Other (specify)</v>
          </cell>
          <cell r="C113">
            <v>0</v>
          </cell>
          <cell r="D113">
            <v>0</v>
          </cell>
          <cell r="E113">
            <v>0</v>
          </cell>
        </row>
        <row r="114">
          <cell r="B114" t="str">
            <v>Total Mortgages</v>
          </cell>
          <cell r="C114">
            <v>13163748.212718725</v>
          </cell>
          <cell r="D114">
            <v>274244.75443164009</v>
          </cell>
          <cell r="E114">
            <v>0.87386937346736993</v>
          </cell>
        </row>
        <row r="116">
          <cell r="B116" t="str">
            <v>Tax Credit Equity</v>
          </cell>
          <cell r="C116">
            <v>0</v>
          </cell>
          <cell r="D116">
            <v>0</v>
          </cell>
          <cell r="E116">
            <v>0</v>
          </cell>
        </row>
        <row r="117">
          <cell r="B117" t="str">
            <v>Developer Equity</v>
          </cell>
          <cell r="C117">
            <v>1900000</v>
          </cell>
          <cell r="D117">
            <v>39583.333333333336</v>
          </cell>
          <cell r="E117">
            <v>0.12613062653263013</v>
          </cell>
        </row>
        <row r="118">
          <cell r="B118" t="str">
            <v>Deferred Developer Fee</v>
          </cell>
          <cell r="C118">
            <v>0</v>
          </cell>
          <cell r="D118">
            <v>0</v>
          </cell>
          <cell r="E118">
            <v>0</v>
          </cell>
        </row>
        <row r="119">
          <cell r="B119" t="str">
            <v>Reso A Funds</v>
          </cell>
          <cell r="C119">
            <v>0</v>
          </cell>
          <cell r="D119">
            <v>0</v>
          </cell>
          <cell r="E119">
            <v>0</v>
          </cell>
        </row>
        <row r="120">
          <cell r="B120" t="str">
            <v>Other (specify)</v>
          </cell>
          <cell r="C120">
            <v>0</v>
          </cell>
          <cell r="D120">
            <v>0</v>
          </cell>
          <cell r="E120">
            <v>0</v>
          </cell>
        </row>
        <row r="121">
          <cell r="B121" t="str">
            <v>Total Equity</v>
          </cell>
          <cell r="C121">
            <v>1900000</v>
          </cell>
          <cell r="D121">
            <v>39583.333333333336</v>
          </cell>
          <cell r="E121">
            <v>0.12613062653263013</v>
          </cell>
        </row>
        <row r="122">
          <cell r="B122" t="str">
            <v>TOTAL CONSTRUCTION SOURCES</v>
          </cell>
          <cell r="C122">
            <v>15063748.212718725</v>
          </cell>
          <cell r="D122">
            <v>313828.08776497346</v>
          </cell>
          <cell r="E122">
            <v>1</v>
          </cell>
        </row>
        <row r="130">
          <cell r="B130" t="str">
            <v>Permanent Sources of Funds</v>
          </cell>
          <cell r="C130" t="str">
            <v>Total</v>
          </cell>
          <cell r="D130" t="str">
            <v>Per DU</v>
          </cell>
          <cell r="E130" t="str">
            <v>% of TDC</v>
          </cell>
          <cell r="F130" t="str">
            <v>Rate</v>
          </cell>
          <cell r="G130" t="str">
            <v>Term</v>
          </cell>
        </row>
        <row r="131">
          <cell r="B131" t="str">
            <v>HDC First</v>
          </cell>
          <cell r="C131">
            <v>6665000</v>
          </cell>
          <cell r="D131">
            <v>138854.16666666666</v>
          </cell>
          <cell r="E131">
            <v>0.44245296096841041</v>
          </cell>
          <cell r="F131">
            <v>6.7500000000000004E-2</v>
          </cell>
          <cell r="G131">
            <v>30</v>
          </cell>
        </row>
        <row r="132">
          <cell r="B132" t="str">
            <v>HDC Second</v>
          </cell>
          <cell r="C132">
            <v>3600000</v>
          </cell>
          <cell r="D132">
            <v>75000</v>
          </cell>
          <cell r="E132">
            <v>0.23898434500919391</v>
          </cell>
          <cell r="F132">
            <v>0.01</v>
          </cell>
          <cell r="G132">
            <v>30</v>
          </cell>
        </row>
        <row r="133">
          <cell r="B133" t="str">
            <v>HPD City Capital</v>
          </cell>
          <cell r="C133">
            <v>1278059.2127187252</v>
          </cell>
          <cell r="D133">
            <v>26626.233598306775</v>
          </cell>
          <cell r="E133">
            <v>8.4843373287375165E-2</v>
          </cell>
          <cell r="F133">
            <v>0.01</v>
          </cell>
          <cell r="G133">
            <v>30</v>
          </cell>
        </row>
        <row r="134">
          <cell r="B134" t="str">
            <v>HPD HOME</v>
          </cell>
          <cell r="C134">
            <v>1620689</v>
          </cell>
          <cell r="D134">
            <v>33764.354166666664</v>
          </cell>
          <cell r="E134">
            <v>0.10758869420239041</v>
          </cell>
          <cell r="F134">
            <v>0</v>
          </cell>
          <cell r="G134">
            <v>20</v>
          </cell>
        </row>
        <row r="135">
          <cell r="B135" t="str">
            <v>Other (specify)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Total Mortgages</v>
          </cell>
          <cell r="C136">
            <v>13163748.212718725</v>
          </cell>
          <cell r="D136">
            <v>274244.75443164009</v>
          </cell>
          <cell r="E136">
            <v>0.87386937346736993</v>
          </cell>
        </row>
        <row r="138">
          <cell r="B138" t="str">
            <v>Tax Credit Equity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Developer Equity</v>
          </cell>
          <cell r="C139">
            <v>1900000</v>
          </cell>
          <cell r="D139">
            <v>39583.333333333336</v>
          </cell>
          <cell r="E139">
            <v>0.12613062653263013</v>
          </cell>
        </row>
        <row r="140">
          <cell r="B140" t="str">
            <v>Deferred Developer Fee</v>
          </cell>
          <cell r="C140">
            <v>0</v>
          </cell>
          <cell r="D140">
            <v>0</v>
          </cell>
          <cell r="E140">
            <v>0</v>
          </cell>
        </row>
        <row r="141">
          <cell r="B141" t="str">
            <v>Reso A Funds</v>
          </cell>
          <cell r="C141">
            <v>0</v>
          </cell>
          <cell r="D141">
            <v>0</v>
          </cell>
          <cell r="E141">
            <v>0</v>
          </cell>
        </row>
        <row r="142">
          <cell r="B142" t="str">
            <v>Other (specify)</v>
          </cell>
          <cell r="C142">
            <v>0</v>
          </cell>
          <cell r="D142">
            <v>0</v>
          </cell>
          <cell r="E142">
            <v>0</v>
          </cell>
        </row>
        <row r="143">
          <cell r="B143" t="str">
            <v>Total Equity</v>
          </cell>
          <cell r="C143">
            <v>1900000</v>
          </cell>
          <cell r="D143">
            <v>39583.333333333336</v>
          </cell>
          <cell r="E143">
            <v>0.12613062653263013</v>
          </cell>
        </row>
        <row r="144">
          <cell r="B144" t="str">
            <v>TOTAL PERMANENT SOURCES</v>
          </cell>
          <cell r="C144">
            <v>15063748.212718725</v>
          </cell>
          <cell r="D144">
            <v>313828.08776497346</v>
          </cell>
          <cell r="E144">
            <v>1</v>
          </cell>
        </row>
        <row r="146">
          <cell r="B146" t="str">
            <v>Balloon on HDC Second Mortgage</v>
          </cell>
          <cell r="C146">
            <v>3600000.0000000005</v>
          </cell>
          <cell r="D146">
            <v>0</v>
          </cell>
        </row>
        <row r="148">
          <cell r="B148" t="str">
            <v>Balloon on HPD Second Mortgage</v>
          </cell>
          <cell r="C148">
            <v>885727.53749297361</v>
          </cell>
          <cell r="D148">
            <v>0</v>
          </cell>
        </row>
        <row r="150">
          <cell r="B150" t="str">
            <v>Balloon on HOME Loan</v>
          </cell>
          <cell r="C150">
            <v>0</v>
          </cell>
          <cell r="D150">
            <v>0</v>
          </cell>
        </row>
        <row r="152">
          <cell r="B152" t="str">
            <v xml:space="preserve"> Amount of HOME Funds per HOME DU  </v>
          </cell>
          <cell r="C152">
            <v>147335.36363636365</v>
          </cell>
          <cell r="D152">
            <v>147335.36363636365</v>
          </cell>
        </row>
        <row r="156">
          <cell r="H156" t="str">
            <v>Unit Distribution by Rent Level</v>
          </cell>
        </row>
        <row r="157">
          <cell r="H157" t="str">
            <v>Size of Unit</v>
          </cell>
          <cell r="I157" t="str">
            <v>Total # of Units</v>
          </cell>
          <cell r="J157" t="str">
            <v>Market Rate</v>
          </cell>
          <cell r="K157" t="str">
            <v>High HOME (58% AMI)</v>
          </cell>
          <cell r="L157" t="str">
            <v>Low HOME (48% AMI)</v>
          </cell>
          <cell r="M157" t="str">
            <v>Tax Credit (60%)</v>
          </cell>
          <cell r="N157" t="str">
            <v>Tax Credit (50%)</v>
          </cell>
        </row>
        <row r="158">
          <cell r="H158" t="str">
            <v>Studio</v>
          </cell>
          <cell r="I158">
            <v>25</v>
          </cell>
          <cell r="J158">
            <v>21</v>
          </cell>
          <cell r="K158">
            <v>3</v>
          </cell>
          <cell r="L158">
            <v>1</v>
          </cell>
          <cell r="M158">
            <v>0</v>
          </cell>
          <cell r="N158">
            <v>0</v>
          </cell>
        </row>
        <row r="159">
          <cell r="H159" t="str">
            <v>1-Bdrm</v>
          </cell>
          <cell r="I159">
            <v>5</v>
          </cell>
          <cell r="J159">
            <v>2</v>
          </cell>
          <cell r="K159">
            <v>2</v>
          </cell>
          <cell r="L159">
            <v>1</v>
          </cell>
          <cell r="M159">
            <v>0</v>
          </cell>
          <cell r="N159">
            <v>0</v>
          </cell>
        </row>
        <row r="160">
          <cell r="H160" t="str">
            <v>2-Bdrm</v>
          </cell>
          <cell r="I160">
            <v>18</v>
          </cell>
          <cell r="J160">
            <v>14</v>
          </cell>
          <cell r="K160">
            <v>3</v>
          </cell>
          <cell r="L160">
            <v>1</v>
          </cell>
          <cell r="M160">
            <v>0</v>
          </cell>
          <cell r="N160">
            <v>0</v>
          </cell>
        </row>
        <row r="161">
          <cell r="H161" t="str">
            <v>3-Bdrm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H162" t="str">
            <v>4-Bdrm</v>
          </cell>
          <cell r="I162">
            <v>0</v>
          </cell>
        </row>
        <row r="163">
          <cell r="H163" t="str">
            <v>Total</v>
          </cell>
          <cell r="I163">
            <v>48</v>
          </cell>
          <cell r="J163">
            <v>37</v>
          </cell>
          <cell r="K163">
            <v>8</v>
          </cell>
          <cell r="L163">
            <v>3</v>
          </cell>
          <cell r="M163">
            <v>0</v>
          </cell>
          <cell r="N163">
            <v>0</v>
          </cell>
        </row>
        <row r="169">
          <cell r="H169" t="str">
            <v>Unit Distribution by Monthly Rent</v>
          </cell>
        </row>
        <row r="170">
          <cell r="H170" t="str">
            <v>Size of Unit</v>
          </cell>
          <cell r="I170" t="str">
            <v>Total # of Units</v>
          </cell>
          <cell r="J170" t="str">
            <v>Market Rate</v>
          </cell>
          <cell r="K170" t="str">
            <v>High HOME (58% AMI)</v>
          </cell>
          <cell r="L170" t="str">
            <v>Low HOME (48% AMI)</v>
          </cell>
          <cell r="M170" t="str">
            <v>Tax Credit</v>
          </cell>
          <cell r="N170" t="str">
            <v>Other</v>
          </cell>
          <cell r="O170" t="str">
            <v>Average Rent by Unit Size</v>
          </cell>
        </row>
        <row r="171">
          <cell r="H171" t="str">
            <v>Studio</v>
          </cell>
          <cell r="I171">
            <v>25</v>
          </cell>
          <cell r="J171">
            <v>1019</v>
          </cell>
          <cell r="K171">
            <v>742</v>
          </cell>
          <cell r="L171">
            <v>576</v>
          </cell>
          <cell r="M171">
            <v>0</v>
          </cell>
          <cell r="N171">
            <v>0</v>
          </cell>
          <cell r="O171">
            <v>968.04</v>
          </cell>
        </row>
        <row r="172">
          <cell r="H172" t="str">
            <v>1-Bdrm</v>
          </cell>
          <cell r="I172">
            <v>5</v>
          </cell>
          <cell r="J172">
            <v>1475</v>
          </cell>
          <cell r="K172">
            <v>796</v>
          </cell>
          <cell r="L172">
            <v>616</v>
          </cell>
          <cell r="M172">
            <v>1031.5999999999999</v>
          </cell>
          <cell r="N172">
            <v>0</v>
          </cell>
          <cell r="O172">
            <v>1031.5999999999999</v>
          </cell>
        </row>
        <row r="173">
          <cell r="H173" t="str">
            <v>2-Bdrm</v>
          </cell>
          <cell r="I173">
            <v>18</v>
          </cell>
          <cell r="J173">
            <v>1775</v>
          </cell>
          <cell r="K173">
            <v>962</v>
          </cell>
          <cell r="L173">
            <v>743</v>
          </cell>
          <cell r="M173">
            <v>1582.1666666666667</v>
          </cell>
          <cell r="N173">
            <v>0</v>
          </cell>
          <cell r="O173">
            <v>1582.1666666666667</v>
          </cell>
        </row>
        <row r="174">
          <cell r="H174" t="str">
            <v>3-Bdrm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H175" t="str">
            <v>4-Bdrm</v>
          </cell>
          <cell r="I175">
            <v>0</v>
          </cell>
        </row>
        <row r="176">
          <cell r="H176" t="str">
            <v>Total</v>
          </cell>
          <cell r="I176">
            <v>48</v>
          </cell>
          <cell r="J176">
            <v>1204.9583333333333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1204.9583333333333</v>
          </cell>
        </row>
        <row r="181">
          <cell r="H181" t="str">
            <v>Average Size of Units</v>
          </cell>
          <cell r="I181" t="str">
            <v>Studio</v>
          </cell>
          <cell r="J181" t="str">
            <v>1 BR</v>
          </cell>
          <cell r="K181" t="str">
            <v>2 BR</v>
          </cell>
          <cell r="L181" t="str">
            <v>3 BR</v>
          </cell>
          <cell r="M181" t="str">
            <v>4 BR</v>
          </cell>
          <cell r="N181" t="str">
            <v>Average all Units</v>
          </cell>
        </row>
        <row r="182">
          <cell r="H182" t="str">
            <v>(Net Sq Ft)</v>
          </cell>
          <cell r="I182">
            <v>479</v>
          </cell>
          <cell r="J182">
            <v>728</v>
          </cell>
          <cell r="K182">
            <v>902</v>
          </cell>
          <cell r="L182">
            <v>0</v>
          </cell>
          <cell r="M182">
            <v>0</v>
          </cell>
          <cell r="N182">
            <v>663.5625</v>
          </cell>
        </row>
        <row r="188">
          <cell r="H188" t="str">
            <v>Residential Data</v>
          </cell>
        </row>
        <row r="190">
          <cell r="H190" t="str">
            <v>Annual</v>
          </cell>
          <cell r="I190" t="str">
            <v xml:space="preserve"> Rent</v>
          </cell>
          <cell r="J190" t="str">
            <v>Expenses</v>
          </cell>
        </row>
        <row r="191">
          <cell r="H191" t="str">
            <v>Per DU</v>
          </cell>
          <cell r="I191">
            <v>14459.5</v>
          </cell>
          <cell r="J191">
            <v>4749.416666666667</v>
          </cell>
        </row>
        <row r="192">
          <cell r="H192" t="str">
            <v>Per Room</v>
          </cell>
          <cell r="I192">
            <v>5066.1021897810215</v>
          </cell>
          <cell r="J192">
            <v>1664.0291970802921</v>
          </cell>
        </row>
        <row r="193">
          <cell r="H193" t="str">
            <v>Per NSF</v>
          </cell>
          <cell r="I193">
            <v>21.790713007440896</v>
          </cell>
          <cell r="J193">
            <v>7.1574518853411195</v>
          </cell>
        </row>
        <row r="195">
          <cell r="H195" t="str">
            <v>Monthly</v>
          </cell>
          <cell r="I195" t="str">
            <v xml:space="preserve"> Rent</v>
          </cell>
          <cell r="J195" t="str">
            <v>Expenses</v>
          </cell>
        </row>
        <row r="196">
          <cell r="H196" t="str">
            <v>Per DU</v>
          </cell>
          <cell r="I196">
            <v>1204.9583333333333</v>
          </cell>
          <cell r="J196">
            <v>395.78472222222223</v>
          </cell>
        </row>
        <row r="197">
          <cell r="H197" t="str">
            <v>Per Room</v>
          </cell>
          <cell r="I197">
            <v>422.17518248175179</v>
          </cell>
          <cell r="J197">
            <v>138.669099756691</v>
          </cell>
        </row>
        <row r="201">
          <cell r="H201" t="str">
            <v>Non-Residential Revenues</v>
          </cell>
        </row>
        <row r="202">
          <cell r="H202" t="str">
            <v>Commercial Space</v>
          </cell>
          <cell r="I202">
            <v>30</v>
          </cell>
          <cell r="J202">
            <v>30</v>
          </cell>
          <cell r="K202" t="str">
            <v>Annual Rent/s.f.</v>
          </cell>
        </row>
        <row r="203">
          <cell r="H203" t="str">
            <v>Community Space</v>
          </cell>
          <cell r="I203">
            <v>0</v>
          </cell>
          <cell r="J203">
            <v>0</v>
          </cell>
          <cell r="K203" t="str">
            <v>Annual Rent/s.f.</v>
          </cell>
        </row>
        <row r="204">
          <cell r="H204" t="str">
            <v>Parking</v>
          </cell>
          <cell r="I204">
            <v>0</v>
          </cell>
          <cell r="J204">
            <v>0</v>
          </cell>
          <cell r="K204" t="str">
            <v>Per space/month</v>
          </cell>
        </row>
        <row r="205">
          <cell r="H205" t="str">
            <v>Laundry</v>
          </cell>
          <cell r="I205">
            <v>100</v>
          </cell>
          <cell r="J205">
            <v>100</v>
          </cell>
          <cell r="K205" t="str">
            <v>Annual per unit</v>
          </cell>
        </row>
        <row r="225">
          <cell r="B225" t="str">
            <v>Operating Budget</v>
          </cell>
          <cell r="C225" t="str">
            <v>Annual Amount</v>
          </cell>
          <cell r="D225" t="str">
            <v>Comments</v>
          </cell>
        </row>
        <row r="226">
          <cell r="B226" t="str">
            <v xml:space="preserve">  Residential Rent</v>
          </cell>
          <cell r="C226">
            <v>694056</v>
          </cell>
        </row>
        <row r="227">
          <cell r="B227" t="str">
            <v xml:space="preserve">  Vacancy and Collection Loss</v>
          </cell>
          <cell r="C227">
            <v>-34702.800000000003</v>
          </cell>
          <cell r="D227">
            <v>0.05</v>
          </cell>
        </row>
        <row r="228">
          <cell r="B228" t="str">
            <v xml:space="preserve">  Commercial Rent</v>
          </cell>
          <cell r="C228">
            <v>265200</v>
          </cell>
          <cell r="D228">
            <v>0</v>
          </cell>
        </row>
        <row r="229">
          <cell r="B229" t="str">
            <v xml:space="preserve">  Vacancy and Collection Loss</v>
          </cell>
          <cell r="C229">
            <v>-26520</v>
          </cell>
          <cell r="D229">
            <v>0.1</v>
          </cell>
        </row>
        <row r="230">
          <cell r="B230" t="str">
            <v xml:space="preserve">  Community Space</v>
          </cell>
          <cell r="C230">
            <v>0</v>
          </cell>
        </row>
        <row r="231">
          <cell r="B231" t="str">
            <v xml:space="preserve">  Vacancy and Collection Loss</v>
          </cell>
          <cell r="C231">
            <v>0</v>
          </cell>
          <cell r="D231">
            <v>0.1</v>
          </cell>
        </row>
        <row r="232">
          <cell r="B232" t="str">
            <v xml:space="preserve">  Parking</v>
          </cell>
          <cell r="C232">
            <v>0</v>
          </cell>
        </row>
        <row r="233">
          <cell r="B233" t="str">
            <v xml:space="preserve">  Vacancy and Collection Loss</v>
          </cell>
          <cell r="C233">
            <v>0</v>
          </cell>
          <cell r="D233">
            <v>0.1</v>
          </cell>
        </row>
        <row r="234">
          <cell r="B234" t="str">
            <v xml:space="preserve">  Other Income</v>
          </cell>
          <cell r="C234">
            <v>4800</v>
          </cell>
          <cell r="D234" t="str">
            <v xml:space="preserve">Ancillary/Laundry </v>
          </cell>
        </row>
        <row r="235">
          <cell r="B235" t="str">
            <v xml:space="preserve">  Effective Project Income</v>
          </cell>
          <cell r="C235">
            <v>902833.2</v>
          </cell>
        </row>
        <row r="236">
          <cell r="B236" t="str">
            <v xml:space="preserve">  Operating Expenses</v>
          </cell>
          <cell r="C236">
            <v>227972</v>
          </cell>
        </row>
        <row r="237">
          <cell r="B237" t="str">
            <v xml:space="preserve">  Real Estate Taxes</v>
          </cell>
          <cell r="C237">
            <v>9150</v>
          </cell>
          <cell r="D237" t="str">
            <v>421 a</v>
          </cell>
        </row>
        <row r="238">
          <cell r="B238" t="str">
            <v xml:space="preserve">  Net Operating Income</v>
          </cell>
          <cell r="C238">
            <v>665711.19999999995</v>
          </cell>
        </row>
        <row r="239">
          <cell r="B239" t="str">
            <v xml:space="preserve">  First Mortgage Debt Service</v>
          </cell>
          <cell r="C239">
            <v>518748.51990000001</v>
          </cell>
          <cell r="D239" t="str">
            <v xml:space="preserve"> </v>
          </cell>
        </row>
        <row r="240">
          <cell r="B240" t="str">
            <v xml:space="preserve">  Second Mortgage Debt Service</v>
          </cell>
          <cell r="C240">
            <v>60130.784447826038</v>
          </cell>
          <cell r="D240" t="str">
            <v xml:space="preserve"> </v>
          </cell>
        </row>
        <row r="241">
          <cell r="B241" t="str">
            <v xml:space="preserve">  Net Cash to Owner</v>
          </cell>
          <cell r="C241">
            <v>86831.895652173902</v>
          </cell>
        </row>
        <row r="242">
          <cell r="B242" t="str">
            <v xml:space="preserve">  Return on Equity (1st year)</v>
          </cell>
          <cell r="C242">
            <v>4.5700997711670473E-2</v>
          </cell>
        </row>
        <row r="243">
          <cell r="B243" t="str">
            <v xml:space="preserve">  Return on TDC (1st year)</v>
          </cell>
          <cell r="C243">
            <v>4.4192931971467911E-2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Memo"/>
      <sheetName val="Data"/>
      <sheetName val="Description"/>
      <sheetName val="Signature Page"/>
      <sheetName val="Sources and Use"/>
      <sheetName val="Devel. Bud"/>
      <sheetName val="Cons Int &amp; Neg Arb"/>
      <sheetName val="Units &amp; Income"/>
      <sheetName val="M and O"/>
      <sheetName val="Mort"/>
      <sheetName val="Cash Flow"/>
      <sheetName val="Tax Credit "/>
      <sheetName val="Projected Rent Analysis"/>
      <sheetName val="Tax Benef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>
        <row r="28">
          <cell r="C28">
            <v>35700</v>
          </cell>
        </row>
        <row r="29">
          <cell r="C29">
            <v>876688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Mem1"/>
      <sheetName val="CMem2"/>
      <sheetName val="Mort"/>
      <sheetName val="Rents"/>
      <sheetName val="I&amp;E"/>
      <sheetName val="I&amp;A"/>
      <sheetName val="IA2"/>
      <sheetName val="Calcs"/>
      <sheetName val="Tenant Ltr"/>
      <sheetName val="J-51 TBA"/>
      <sheetName val="421a TBA"/>
      <sheetName val="Art.11 TBA"/>
      <sheetName val="420c TBA"/>
      <sheetName val="CFA"/>
    </sheetNames>
    <sheetDataSet>
      <sheetData sheetId="0">
        <row r="10">
          <cell r="G10" t="str">
            <v>B</v>
          </cell>
        </row>
        <row r="13">
          <cell r="G13">
            <v>1</v>
          </cell>
        </row>
        <row r="22">
          <cell r="G22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Mem1 "/>
      <sheetName val="Mort"/>
      <sheetName val="Rents"/>
      <sheetName val="I&amp;E"/>
      <sheetName val="I&amp;A"/>
      <sheetName val="IA2"/>
      <sheetName val="Calcs"/>
      <sheetName val="Tenant Ltr"/>
      <sheetName val="J-51 TBA"/>
      <sheetName val="421a TBA"/>
      <sheetName val="Art.11 TBA"/>
      <sheetName val="420c TBA"/>
      <sheetName val="CFA"/>
    </sheetNames>
    <sheetDataSet>
      <sheetData sheetId="0">
        <row r="18">
          <cell r="G18">
            <v>1</v>
          </cell>
        </row>
        <row r="25">
          <cell r="G25">
            <v>2</v>
          </cell>
        </row>
        <row r="94">
          <cell r="M94">
            <v>4</v>
          </cell>
        </row>
        <row r="95">
          <cell r="M95">
            <v>8</v>
          </cell>
        </row>
        <row r="96">
          <cell r="M96">
            <v>11</v>
          </cell>
        </row>
        <row r="97">
          <cell r="M97">
            <v>7</v>
          </cell>
        </row>
        <row r="98">
          <cell r="M9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"/>
      <sheetName val="Devel. Bud"/>
      <sheetName val="Cons Int, Neg Arb, LOC"/>
      <sheetName val="Units &amp; Income"/>
      <sheetName val="M and O"/>
      <sheetName val="Mort"/>
      <sheetName val="Tax Credits"/>
      <sheetName val="Cash Flow"/>
      <sheetName val="INPUT"/>
      <sheetName val="Monthly"/>
      <sheetName val="Income"/>
      <sheetName val="Debt Breakdown "/>
      <sheetName val="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Distrib."/>
      <sheetName val="Sources and Use"/>
      <sheetName val="M and O"/>
      <sheetName val="Mort"/>
      <sheetName val="Devel. Bud"/>
      <sheetName val="Int Calc (LT1st)"/>
      <sheetName val="Tax Credits"/>
      <sheetName val="Unit_Distrib_"/>
      <sheetName val="Sources_and_Use"/>
      <sheetName val="M_and_O"/>
      <sheetName val="Devel__Bud"/>
      <sheetName val="Int_Calc_(LT1st)"/>
      <sheetName val="Tax_Credits"/>
      <sheetName val="Devel_ Bud"/>
      <sheetName val="Units &amp; Inco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"/>
      <sheetName val="Devel. Bud"/>
      <sheetName val="Interest"/>
      <sheetName val="Units &amp; Income"/>
      <sheetName val="M and O"/>
      <sheetName val="Mort"/>
      <sheetName val="Cash Flow"/>
      <sheetName val="Tax Credit "/>
      <sheetName val="NSP Eli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>
            <v>46200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19415-6C3C-4D48-A729-2A6694CB1CCE}">
  <dimension ref="A1:BP797"/>
  <sheetViews>
    <sheetView showGridLines="0" tabSelected="1" zoomScale="85" zoomScaleNormal="85" zoomScalePageLayoutView="71" workbookViewId="0">
      <selection activeCell="G7" sqref="G7"/>
    </sheetView>
  </sheetViews>
  <sheetFormatPr defaultColWidth="8.85546875" defaultRowHeight="15" x14ac:dyDescent="0.25"/>
  <cols>
    <col min="1" max="1" width="2.85546875" customWidth="1"/>
    <col min="2" max="2" width="18.42578125" customWidth="1"/>
    <col min="3" max="3" width="31" customWidth="1"/>
    <col min="4" max="4" width="9.28515625" style="134" customWidth="1"/>
    <col min="5" max="5" width="12" style="134" customWidth="1"/>
    <col min="6" max="6" width="9.28515625" style="134" customWidth="1"/>
    <col min="7" max="7" width="16" customWidth="1"/>
    <col min="8" max="8" width="12.7109375" customWidth="1"/>
    <col min="9" max="9" width="12.5703125" customWidth="1"/>
    <col min="10" max="10" width="19.28515625" customWidth="1"/>
    <col min="11" max="11" width="13.42578125" style="135" customWidth="1"/>
    <col min="12" max="12" width="13.42578125" style="136" customWidth="1"/>
    <col min="13" max="17" width="13.5703125" style="136" customWidth="1"/>
    <col min="18" max="18" width="11.7109375" customWidth="1"/>
    <col min="19" max="19" width="3" customWidth="1"/>
    <col min="20" max="20" width="14.140625" customWidth="1"/>
    <col min="21" max="21" width="12" customWidth="1"/>
    <col min="22" max="22" width="4" customWidth="1"/>
    <col min="23" max="23" width="11.42578125" customWidth="1"/>
    <col min="24" max="25" width="10.5703125" customWidth="1"/>
    <col min="27" max="27" width="4.140625" customWidth="1"/>
    <col min="28" max="28" width="30.28515625" customWidth="1"/>
    <col min="29" max="29" width="17.140625" customWidth="1"/>
    <col min="30" max="31" width="15.7109375" customWidth="1"/>
    <col min="32" max="32" width="12.7109375" customWidth="1"/>
    <col min="33" max="33" width="12" customWidth="1"/>
    <col min="34" max="34" width="12.140625" customWidth="1"/>
    <col min="35" max="35" width="13.42578125" customWidth="1"/>
    <col min="37" max="37" width="12.85546875" customWidth="1"/>
    <col min="38" max="38" width="13.42578125" customWidth="1"/>
    <col min="41" max="41" width="15.42578125" customWidth="1"/>
    <col min="42" max="42" width="11.140625" customWidth="1"/>
  </cols>
  <sheetData>
    <row r="1" spans="1:39" s="2" customFormat="1" ht="12.75" x14ac:dyDescent="0.2">
      <c r="A1" s="1">
        <f>'[1]Project Overview'!$C$8</f>
        <v>0</v>
      </c>
    </row>
    <row r="2" spans="1:39" s="2" customFormat="1" ht="12.75" x14ac:dyDescent="0.2">
      <c r="A2" s="3" t="s">
        <v>0</v>
      </c>
    </row>
    <row r="3" spans="1:39" s="2" customFormat="1" ht="13.5" thickBot="1" x14ac:dyDescent="0.25">
      <c r="B3" s="4"/>
      <c r="C3" s="4"/>
      <c r="D3" s="4"/>
      <c r="E3" s="4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s="2" customFormat="1" ht="17.100000000000001" customHeight="1" x14ac:dyDescent="0.2">
      <c r="B4" s="6" t="s">
        <v>1</v>
      </c>
      <c r="C4" s="6"/>
      <c r="AB4" s="6" t="s">
        <v>2</v>
      </c>
    </row>
    <row r="5" spans="1:39" s="7" customFormat="1" ht="23.1" customHeight="1" x14ac:dyDescent="0.25">
      <c r="B5" s="8"/>
      <c r="C5" s="8"/>
      <c r="I5" s="8"/>
      <c r="J5" s="9" t="s">
        <v>3</v>
      </c>
      <c r="K5" s="10"/>
      <c r="L5" s="11" t="s">
        <v>4</v>
      </c>
      <c r="M5" s="10"/>
      <c r="N5" s="11" t="s">
        <v>5</v>
      </c>
      <c r="O5" s="12"/>
      <c r="P5" s="12"/>
      <c r="Q5" s="12"/>
      <c r="R5" s="10"/>
      <c r="S5" s="13"/>
      <c r="T5" s="11" t="s">
        <v>6</v>
      </c>
      <c r="U5" s="10"/>
      <c r="V5" s="14"/>
      <c r="W5" s="15" t="s">
        <v>7</v>
      </c>
      <c r="X5" s="16" t="s">
        <v>8</v>
      </c>
      <c r="Y5" s="16"/>
      <c r="AB5" s="8"/>
    </row>
    <row r="6" spans="1:39" s="2" customFormat="1" ht="62.25" customHeight="1" x14ac:dyDescent="0.2">
      <c r="B6" s="17" t="s">
        <v>9</v>
      </c>
      <c r="C6" s="17" t="s">
        <v>10</v>
      </c>
      <c r="D6" s="17" t="s">
        <v>11</v>
      </c>
      <c r="E6" s="18" t="s">
        <v>12</v>
      </c>
      <c r="F6" s="17" t="s">
        <v>13</v>
      </c>
      <c r="G6" s="17" t="s">
        <v>14</v>
      </c>
      <c r="H6" s="17" t="s">
        <v>15</v>
      </c>
      <c r="I6" s="18" t="s">
        <v>16</v>
      </c>
      <c r="J6" s="17" t="s">
        <v>17</v>
      </c>
      <c r="K6" s="18" t="s">
        <v>18</v>
      </c>
      <c r="L6" s="18" t="s">
        <v>19</v>
      </c>
      <c r="M6" s="18" t="s">
        <v>20</v>
      </c>
      <c r="N6" s="18" t="s">
        <v>21</v>
      </c>
      <c r="O6" s="18" t="s">
        <v>18</v>
      </c>
      <c r="P6" s="18" t="s">
        <v>19</v>
      </c>
      <c r="Q6" s="18" t="s">
        <v>20</v>
      </c>
      <c r="R6" s="18" t="s">
        <v>22</v>
      </c>
      <c r="S6" s="19"/>
      <c r="T6" s="18" t="s">
        <v>6</v>
      </c>
      <c r="U6" s="18" t="s">
        <v>23</v>
      </c>
      <c r="V6" s="19"/>
      <c r="W6" s="20">
        <v>0.5</v>
      </c>
      <c r="X6" s="20">
        <v>0.6</v>
      </c>
      <c r="Y6" s="20">
        <v>0.8</v>
      </c>
      <c r="AB6" s="6" t="s">
        <v>24</v>
      </c>
      <c r="AE6" s="21" t="s">
        <v>12</v>
      </c>
      <c r="AF6" s="21" t="s">
        <v>13</v>
      </c>
      <c r="AG6" s="21" t="s">
        <v>25</v>
      </c>
      <c r="AH6" s="21" t="s">
        <v>26</v>
      </c>
      <c r="AI6" s="22" t="s">
        <v>27</v>
      </c>
      <c r="AJ6" s="22" t="s">
        <v>28</v>
      </c>
      <c r="AK6" s="22" t="s">
        <v>29</v>
      </c>
      <c r="AL6" s="22" t="s">
        <v>22</v>
      </c>
    </row>
    <row r="7" spans="1:39" s="2" customFormat="1" ht="17.100000000000001" customHeight="1" x14ac:dyDescent="0.25">
      <c r="B7" s="23"/>
      <c r="C7" s="23"/>
      <c r="D7" s="24"/>
      <c r="E7" s="24"/>
      <c r="F7" s="25">
        <f t="shared" ref="F7:F70" si="0">IFERROR(VLOOKUP(E7,$AE$7:$AF$13,2),"-")</f>
        <v>2.5</v>
      </c>
      <c r="G7" s="26"/>
      <c r="H7" s="26"/>
      <c r="I7" s="27"/>
      <c r="J7" s="26"/>
      <c r="K7" s="28"/>
      <c r="L7" s="28"/>
      <c r="M7" s="29"/>
      <c r="N7" s="30">
        <f>IFERROR(IF($I7&lt;=0,0,(I7-R7)*12/(VLOOKUP($E7,$AE$7:$AL$13,3)*$AC$7*$AC$8)),"")</f>
        <v>0</v>
      </c>
      <c r="O7" s="31" t="str">
        <f t="shared" ref="O7:O70" si="1">IFERROR(IF($K7&lt;=0,"",K7*12/(VLOOKUP($E7,$AE$7:$AL$13,3)*$AC$7*$AC$8)),"")</f>
        <v/>
      </c>
      <c r="P7" s="31" t="str">
        <f t="shared" ref="P7:P70" si="2">IFERROR(IF($L7&lt;=0,"",(L7-R7)*12/(VLOOKUP($E7,$AE$7:$AL$13,3)*$AC$7*$AC$8)),"")</f>
        <v/>
      </c>
      <c r="Q7" s="31" t="str">
        <f t="shared" ref="Q7:Q70" si="3">IFERROR(IF($M7&lt;=0,"",(M7-R7)*12/(VLOOKUP($E7,$AE$7:$AL$13,3)*$AC$7*$AC$8)),"")</f>
        <v/>
      </c>
      <c r="R7" s="32" t="str">
        <f t="shared" ref="R7:R70" si="4">IF(E7="","",VLOOKUP($E7,$AE$7:$AL$13,8))</f>
        <v/>
      </c>
      <c r="S7" s="33"/>
      <c r="T7" s="34"/>
      <c r="U7" s="35" t="str">
        <f>IF($T7&gt;0,(T7+R7)*12/(VLOOKUP(E7,$AE$7:$AL$12,3)*$AC$7*$AC$8),"")</f>
        <v/>
      </c>
      <c r="V7" s="33"/>
      <c r="W7" s="36" t="str">
        <f>IF($E7="","",VLOOKUP($E7,$AD$90:$AG$95,4,FALSE))</f>
        <v/>
      </c>
      <c r="X7" s="36" t="str">
        <f t="shared" ref="X7:X70" si="5">IF($E7="","",VLOOKUP($E7,$AD$68:$AG$73,4,FALSE))</f>
        <v/>
      </c>
      <c r="Y7" s="36" t="str">
        <f t="shared" ref="Y7:Y70" si="6">IF($E7="","",VLOOKUP($E7,$AD$79:$AG$84,4,FALSE))</f>
        <v/>
      </c>
      <c r="AB7" s="37" t="s">
        <v>30</v>
      </c>
      <c r="AC7" s="38">
        <v>119300</v>
      </c>
      <c r="AD7" s="39">
        <v>2021</v>
      </c>
      <c r="AE7" s="40">
        <v>0</v>
      </c>
      <c r="AF7" s="40">
        <v>2.5</v>
      </c>
      <c r="AG7" s="41">
        <v>0.7</v>
      </c>
      <c r="AH7" s="40">
        <v>0</v>
      </c>
      <c r="AI7" s="42">
        <v>64</v>
      </c>
      <c r="AJ7" s="42">
        <v>22</v>
      </c>
      <c r="AK7" s="43">
        <v>86</v>
      </c>
      <c r="AL7" s="40">
        <f>INDEX($AH$7:$AK$13,,MATCH('[1]Project Overview'!$C$25,$AH$6:$AK$6,0))</f>
        <v>64</v>
      </c>
    </row>
    <row r="8" spans="1:39" s="2" customFormat="1" x14ac:dyDescent="0.25">
      <c r="B8" s="23"/>
      <c r="C8" s="23"/>
      <c r="D8" s="24"/>
      <c r="E8" s="24"/>
      <c r="F8" s="25">
        <f t="shared" si="0"/>
        <v>2.5</v>
      </c>
      <c r="G8" s="26"/>
      <c r="H8" s="26"/>
      <c r="I8" s="27"/>
      <c r="J8" s="26"/>
      <c r="K8" s="28"/>
      <c r="L8" s="28"/>
      <c r="M8" s="29"/>
      <c r="N8" s="30">
        <f t="shared" ref="N8:N71" si="7">IFERROR(IF($I8&lt;=0,0,(I8-R8)*12/(VLOOKUP($E8,$AE$7:$AL$13,3)*$AC$7*$AC$8)),"")</f>
        <v>0</v>
      </c>
      <c r="O8" s="44" t="str">
        <f t="shared" si="1"/>
        <v/>
      </c>
      <c r="P8" s="44" t="str">
        <f t="shared" si="2"/>
        <v/>
      </c>
      <c r="Q8" s="44" t="str">
        <f t="shared" si="3"/>
        <v/>
      </c>
      <c r="R8" s="32" t="str">
        <f t="shared" si="4"/>
        <v/>
      </c>
      <c r="S8" s="33"/>
      <c r="T8" s="34"/>
      <c r="U8" s="35" t="str">
        <f t="shared" ref="U8:U71" si="8">IF($T8&gt;0,(T8+R8)*12/(VLOOKUP(E8,$AE$7:$AL$12,3)*$AC$7*$AC$8),"")</f>
        <v/>
      </c>
      <c r="V8" s="33"/>
      <c r="W8" s="36" t="str">
        <f t="shared" ref="W8:W71" si="9">IF($E8="","",VLOOKUP($E8,$AD$90:$AG$95,4,FALSE))</f>
        <v/>
      </c>
      <c r="X8" s="36" t="str">
        <f t="shared" si="5"/>
        <v/>
      </c>
      <c r="Y8" s="36" t="str">
        <f t="shared" si="6"/>
        <v/>
      </c>
      <c r="AB8" s="37" t="s">
        <v>31</v>
      </c>
      <c r="AC8" s="45">
        <v>0.3</v>
      </c>
      <c r="AE8" s="40">
        <v>1</v>
      </c>
      <c r="AF8" s="40">
        <v>3</v>
      </c>
      <c r="AG8" s="41">
        <v>0.75</v>
      </c>
      <c r="AH8" s="40">
        <v>0</v>
      </c>
      <c r="AI8" s="42">
        <v>72</v>
      </c>
      <c r="AJ8" s="42">
        <v>25</v>
      </c>
      <c r="AK8" s="43">
        <v>97</v>
      </c>
      <c r="AL8" s="40">
        <f>INDEX($AH$7:$AK$13,,MATCH('[1]Project Overview'!$C$25,$AH$6:$AK$6,0))</f>
        <v>72</v>
      </c>
    </row>
    <row r="9" spans="1:39" s="2" customFormat="1" x14ac:dyDescent="0.25">
      <c r="B9" s="23"/>
      <c r="C9" s="23"/>
      <c r="D9" s="24"/>
      <c r="E9" s="24"/>
      <c r="F9" s="25">
        <f t="shared" si="0"/>
        <v>2.5</v>
      </c>
      <c r="G9" s="26"/>
      <c r="H9" s="26"/>
      <c r="I9" s="27"/>
      <c r="J9" s="26"/>
      <c r="K9" s="28"/>
      <c r="L9" s="28"/>
      <c r="M9" s="29"/>
      <c r="N9" s="30">
        <f t="shared" si="7"/>
        <v>0</v>
      </c>
      <c r="O9" s="44" t="str">
        <f t="shared" si="1"/>
        <v/>
      </c>
      <c r="P9" s="44" t="str">
        <f t="shared" si="2"/>
        <v/>
      </c>
      <c r="Q9" s="44" t="str">
        <f t="shared" si="3"/>
        <v/>
      </c>
      <c r="R9" s="32" t="str">
        <f t="shared" si="4"/>
        <v/>
      </c>
      <c r="S9" s="33"/>
      <c r="T9" s="34"/>
      <c r="U9" s="35" t="str">
        <f t="shared" si="8"/>
        <v/>
      </c>
      <c r="V9" s="33"/>
      <c r="W9" s="36" t="str">
        <f t="shared" si="9"/>
        <v/>
      </c>
      <c r="X9" s="36" t="str">
        <f t="shared" si="5"/>
        <v/>
      </c>
      <c r="Y9" s="36" t="str">
        <f t="shared" si="6"/>
        <v/>
      </c>
      <c r="AC9" s="46"/>
      <c r="AE9" s="40">
        <v>2</v>
      </c>
      <c r="AF9" s="40">
        <v>4</v>
      </c>
      <c r="AG9" s="41">
        <v>0.9</v>
      </c>
      <c r="AH9" s="40">
        <v>0</v>
      </c>
      <c r="AI9" s="42">
        <v>93</v>
      </c>
      <c r="AJ9" s="42">
        <v>28</v>
      </c>
      <c r="AK9" s="43">
        <f t="shared" ref="AK9:AK12" si="10">AI9+AJ9</f>
        <v>121</v>
      </c>
      <c r="AL9" s="40">
        <f>INDEX($AH$7:$AK$13,,MATCH('[1]Project Overview'!$C$25,$AH$6:$AK$6,0))</f>
        <v>93</v>
      </c>
    </row>
    <row r="10" spans="1:39" s="2" customFormat="1" x14ac:dyDescent="0.25">
      <c r="B10" s="23"/>
      <c r="C10" s="23"/>
      <c r="D10" s="24"/>
      <c r="E10" s="24"/>
      <c r="F10" s="25">
        <f t="shared" si="0"/>
        <v>2.5</v>
      </c>
      <c r="G10" s="26"/>
      <c r="H10" s="26"/>
      <c r="I10" s="27"/>
      <c r="J10" s="26"/>
      <c r="K10" s="28"/>
      <c r="L10" s="28"/>
      <c r="M10" s="29"/>
      <c r="N10" s="30">
        <f t="shared" si="7"/>
        <v>0</v>
      </c>
      <c r="O10" s="44" t="str">
        <f t="shared" si="1"/>
        <v/>
      </c>
      <c r="P10" s="44" t="str">
        <f t="shared" si="2"/>
        <v/>
      </c>
      <c r="Q10" s="44" t="str">
        <f t="shared" si="3"/>
        <v/>
      </c>
      <c r="R10" s="32" t="str">
        <f t="shared" si="4"/>
        <v/>
      </c>
      <c r="S10" s="33"/>
      <c r="T10" s="34"/>
      <c r="U10" s="35" t="str">
        <f t="shared" si="8"/>
        <v/>
      </c>
      <c r="V10" s="33"/>
      <c r="W10" s="36" t="str">
        <f t="shared" si="9"/>
        <v/>
      </c>
      <c r="X10" s="36" t="str">
        <f t="shared" si="5"/>
        <v/>
      </c>
      <c r="Y10" s="36" t="str">
        <f t="shared" si="6"/>
        <v/>
      </c>
      <c r="AB10" s="47"/>
      <c r="AC10" s="47"/>
      <c r="AE10" s="40">
        <v>3</v>
      </c>
      <c r="AF10" s="40">
        <v>5</v>
      </c>
      <c r="AG10" s="41">
        <v>1.04</v>
      </c>
      <c r="AH10" s="40">
        <v>0</v>
      </c>
      <c r="AI10" s="42">
        <v>115</v>
      </c>
      <c r="AJ10" s="42">
        <v>31</v>
      </c>
      <c r="AK10" s="43">
        <f t="shared" si="10"/>
        <v>146</v>
      </c>
      <c r="AL10" s="40">
        <f>INDEX($AH$7:$AK$13,,MATCH('[1]Project Overview'!$C$25,$AH$6:$AK$6,0))</f>
        <v>115</v>
      </c>
    </row>
    <row r="11" spans="1:39" s="2" customFormat="1" x14ac:dyDescent="0.25">
      <c r="B11" s="23"/>
      <c r="C11" s="23"/>
      <c r="D11" s="24"/>
      <c r="E11" s="24"/>
      <c r="F11" s="25">
        <f t="shared" si="0"/>
        <v>2.5</v>
      </c>
      <c r="G11" s="26"/>
      <c r="H11" s="26"/>
      <c r="I11" s="27"/>
      <c r="J11" s="26"/>
      <c r="K11" s="28"/>
      <c r="L11" s="28"/>
      <c r="M11" s="29"/>
      <c r="N11" s="30">
        <f t="shared" si="7"/>
        <v>0</v>
      </c>
      <c r="O11" s="44" t="str">
        <f t="shared" si="1"/>
        <v/>
      </c>
      <c r="P11" s="44" t="str">
        <f t="shared" si="2"/>
        <v/>
      </c>
      <c r="Q11" s="44" t="str">
        <f t="shared" si="3"/>
        <v/>
      </c>
      <c r="R11" s="32" t="str">
        <f t="shared" si="4"/>
        <v/>
      </c>
      <c r="S11" s="33"/>
      <c r="T11" s="34"/>
      <c r="U11" s="35" t="str">
        <f t="shared" si="8"/>
        <v/>
      </c>
      <c r="V11" s="33"/>
      <c r="W11" s="36" t="str">
        <f t="shared" si="9"/>
        <v/>
      </c>
      <c r="X11" s="36" t="str">
        <f t="shared" si="5"/>
        <v/>
      </c>
      <c r="Y11" s="36" t="str">
        <f t="shared" si="6"/>
        <v/>
      </c>
      <c r="AE11" s="40">
        <v>4</v>
      </c>
      <c r="AF11" s="40">
        <v>6</v>
      </c>
      <c r="AG11" s="41">
        <v>1.1599999999999999</v>
      </c>
      <c r="AH11" s="40">
        <v>0</v>
      </c>
      <c r="AI11" s="42">
        <v>136</v>
      </c>
      <c r="AJ11" s="42">
        <v>35</v>
      </c>
      <c r="AK11" s="43">
        <f t="shared" si="10"/>
        <v>171</v>
      </c>
      <c r="AL11" s="40">
        <f>INDEX($AH$7:$AK$13,,MATCH('[1]Project Overview'!$C$25,$AH$6:$AK$6,0))</f>
        <v>136</v>
      </c>
    </row>
    <row r="12" spans="1:39" s="2" customFormat="1" x14ac:dyDescent="0.25">
      <c r="B12" s="23"/>
      <c r="C12" s="23"/>
      <c r="D12" s="24"/>
      <c r="E12" s="24"/>
      <c r="F12" s="25">
        <f t="shared" si="0"/>
        <v>2.5</v>
      </c>
      <c r="G12" s="26"/>
      <c r="H12" s="26"/>
      <c r="I12" s="27"/>
      <c r="J12" s="26"/>
      <c r="K12" s="28"/>
      <c r="L12" s="28"/>
      <c r="M12" s="29"/>
      <c r="N12" s="30">
        <f t="shared" si="7"/>
        <v>0</v>
      </c>
      <c r="O12" s="44" t="str">
        <f t="shared" si="1"/>
        <v/>
      </c>
      <c r="P12" s="44" t="str">
        <f t="shared" si="2"/>
        <v/>
      </c>
      <c r="Q12" s="44" t="str">
        <f t="shared" si="3"/>
        <v/>
      </c>
      <c r="R12" s="32" t="str">
        <f t="shared" si="4"/>
        <v/>
      </c>
      <c r="S12" s="33"/>
      <c r="T12" s="34"/>
      <c r="U12" s="35" t="str">
        <f t="shared" si="8"/>
        <v/>
      </c>
      <c r="V12" s="33"/>
      <c r="W12" s="36" t="str">
        <f t="shared" si="9"/>
        <v/>
      </c>
      <c r="X12" s="36" t="str">
        <f t="shared" si="5"/>
        <v/>
      </c>
      <c r="Y12" s="36" t="str">
        <f t="shared" si="6"/>
        <v/>
      </c>
      <c r="AE12" s="40">
        <v>5</v>
      </c>
      <c r="AF12" s="40">
        <v>7</v>
      </c>
      <c r="AG12" s="41">
        <v>1.28</v>
      </c>
      <c r="AH12" s="40">
        <v>0</v>
      </c>
      <c r="AI12" s="42">
        <v>157</v>
      </c>
      <c r="AJ12" s="42">
        <v>38</v>
      </c>
      <c r="AK12" s="43">
        <f t="shared" si="10"/>
        <v>195</v>
      </c>
      <c r="AL12" s="40">
        <f>INDEX($AH$7:$AK$13,,MATCH('[1]Project Overview'!$C$25,$AH$6:$AK$6,0))</f>
        <v>157</v>
      </c>
    </row>
    <row r="13" spans="1:39" s="2" customFormat="1" x14ac:dyDescent="0.25">
      <c r="B13" s="23"/>
      <c r="C13" s="23"/>
      <c r="D13" s="24"/>
      <c r="E13" s="24"/>
      <c r="F13" s="25">
        <f t="shared" si="0"/>
        <v>2.5</v>
      </c>
      <c r="G13" s="26"/>
      <c r="H13" s="26"/>
      <c r="I13" s="27"/>
      <c r="J13" s="26"/>
      <c r="K13" s="48"/>
      <c r="L13" s="28"/>
      <c r="M13" s="29"/>
      <c r="N13" s="30">
        <f t="shared" si="7"/>
        <v>0</v>
      </c>
      <c r="O13" s="44" t="str">
        <f t="shared" si="1"/>
        <v/>
      </c>
      <c r="P13" s="44" t="str">
        <f t="shared" si="2"/>
        <v/>
      </c>
      <c r="Q13" s="44" t="str">
        <f t="shared" si="3"/>
        <v/>
      </c>
      <c r="R13" s="32" t="str">
        <f t="shared" si="4"/>
        <v/>
      </c>
      <c r="S13" s="33"/>
      <c r="T13" s="34"/>
      <c r="U13" s="35" t="str">
        <f t="shared" si="8"/>
        <v/>
      </c>
      <c r="V13" s="33"/>
      <c r="W13" s="36" t="str">
        <f t="shared" si="9"/>
        <v/>
      </c>
      <c r="X13" s="36" t="str">
        <f t="shared" si="5"/>
        <v/>
      </c>
      <c r="Y13" s="36" t="str">
        <f t="shared" si="6"/>
        <v/>
      </c>
      <c r="AE13"/>
      <c r="AF13"/>
      <c r="AG13"/>
      <c r="AH13"/>
      <c r="AI13"/>
      <c r="AJ13"/>
      <c r="AK13"/>
      <c r="AL13"/>
    </row>
    <row r="14" spans="1:39" s="2" customFormat="1" ht="15.75" thickBot="1" x14ac:dyDescent="0.3">
      <c r="B14" s="23"/>
      <c r="C14" s="23"/>
      <c r="D14" s="24"/>
      <c r="E14" s="24"/>
      <c r="F14" s="25">
        <f t="shared" si="0"/>
        <v>2.5</v>
      </c>
      <c r="G14" s="26"/>
      <c r="H14" s="26"/>
      <c r="I14" s="27"/>
      <c r="J14" s="26"/>
      <c r="K14" s="48"/>
      <c r="L14" s="28"/>
      <c r="M14" s="29"/>
      <c r="N14" s="30">
        <f t="shared" si="7"/>
        <v>0</v>
      </c>
      <c r="O14" s="44" t="str">
        <f t="shared" si="1"/>
        <v/>
      </c>
      <c r="P14" s="44" t="str">
        <f t="shared" si="2"/>
        <v/>
      </c>
      <c r="Q14" s="44" t="str">
        <f t="shared" si="3"/>
        <v/>
      </c>
      <c r="R14" s="32" t="str">
        <f t="shared" si="4"/>
        <v/>
      </c>
      <c r="S14" s="33"/>
      <c r="T14" s="34"/>
      <c r="U14" s="35" t="str">
        <f t="shared" si="8"/>
        <v/>
      </c>
      <c r="V14" s="33"/>
      <c r="W14" s="36" t="str">
        <f t="shared" si="9"/>
        <v/>
      </c>
      <c r="X14" s="36" t="str">
        <f t="shared" si="5"/>
        <v/>
      </c>
      <c r="Y14" s="36" t="str">
        <f t="shared" si="6"/>
        <v/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2" customFormat="1" ht="14.1" customHeight="1" x14ac:dyDescent="0.25">
      <c r="B15" s="23"/>
      <c r="C15" s="23"/>
      <c r="D15" s="24"/>
      <c r="E15" s="24"/>
      <c r="F15" s="25">
        <f t="shared" si="0"/>
        <v>2.5</v>
      </c>
      <c r="G15" s="26"/>
      <c r="H15" s="26"/>
      <c r="I15" s="27"/>
      <c r="J15" s="26"/>
      <c r="K15" s="48"/>
      <c r="L15" s="28"/>
      <c r="M15" s="29"/>
      <c r="N15" s="30">
        <f t="shared" si="7"/>
        <v>0</v>
      </c>
      <c r="O15" s="44" t="str">
        <f t="shared" si="1"/>
        <v/>
      </c>
      <c r="P15" s="44" t="str">
        <f t="shared" si="2"/>
        <v/>
      </c>
      <c r="Q15" s="44" t="str">
        <f t="shared" si="3"/>
        <v/>
      </c>
      <c r="R15" s="32" t="str">
        <f t="shared" si="4"/>
        <v/>
      </c>
      <c r="S15" s="33"/>
      <c r="T15" s="34"/>
      <c r="U15" s="35" t="str">
        <f t="shared" si="8"/>
        <v/>
      </c>
      <c r="V15" s="33"/>
      <c r="W15" s="36" t="str">
        <f t="shared" si="9"/>
        <v/>
      </c>
      <c r="X15" s="36" t="str">
        <f t="shared" si="5"/>
        <v/>
      </c>
      <c r="Y15" s="36" t="str">
        <f t="shared" si="6"/>
        <v/>
      </c>
      <c r="AB15" s="6" t="s">
        <v>32</v>
      </c>
      <c r="AE15" s="6"/>
      <c r="AF15" s="6"/>
      <c r="AG15" s="6"/>
    </row>
    <row r="16" spans="1:39" s="2" customFormat="1" ht="15.95" customHeight="1" x14ac:dyDescent="0.25">
      <c r="B16" s="23"/>
      <c r="C16" s="23"/>
      <c r="D16" s="24"/>
      <c r="E16" s="24"/>
      <c r="F16" s="25">
        <f t="shared" si="0"/>
        <v>2.5</v>
      </c>
      <c r="G16" s="26"/>
      <c r="H16" s="26"/>
      <c r="I16" s="27"/>
      <c r="J16" s="26"/>
      <c r="K16" s="48"/>
      <c r="L16" s="28"/>
      <c r="M16" s="29"/>
      <c r="N16" s="30">
        <f t="shared" si="7"/>
        <v>0</v>
      </c>
      <c r="O16" s="44" t="str">
        <f t="shared" si="1"/>
        <v/>
      </c>
      <c r="P16" s="44" t="str">
        <f t="shared" si="2"/>
        <v/>
      </c>
      <c r="Q16" s="44" t="str">
        <f t="shared" si="3"/>
        <v/>
      </c>
      <c r="R16" s="32" t="str">
        <f t="shared" si="4"/>
        <v/>
      </c>
      <c r="S16" s="33"/>
      <c r="T16" s="34"/>
      <c r="U16" s="35" t="str">
        <f t="shared" si="8"/>
        <v/>
      </c>
      <c r="V16" s="33"/>
      <c r="W16" s="36" t="str">
        <f t="shared" si="9"/>
        <v/>
      </c>
      <c r="X16" s="36" t="str">
        <f t="shared" si="5"/>
        <v/>
      </c>
      <c r="Y16" s="36" t="str">
        <f t="shared" si="6"/>
        <v/>
      </c>
      <c r="AB16" s="6"/>
      <c r="AE16" s="6"/>
      <c r="AF16" s="6"/>
      <c r="AG16" s="6"/>
    </row>
    <row r="17" spans="2:37" s="2" customFormat="1" ht="17.100000000000001" customHeight="1" x14ac:dyDescent="0.25">
      <c r="B17" s="23"/>
      <c r="C17" s="23"/>
      <c r="D17" s="24"/>
      <c r="E17" s="24"/>
      <c r="F17" s="25">
        <f t="shared" si="0"/>
        <v>2.5</v>
      </c>
      <c r="G17" s="26"/>
      <c r="H17" s="26"/>
      <c r="I17" s="27"/>
      <c r="J17" s="26"/>
      <c r="K17" s="48"/>
      <c r="L17" s="28"/>
      <c r="M17" s="29"/>
      <c r="N17" s="30">
        <f t="shared" si="7"/>
        <v>0</v>
      </c>
      <c r="O17" s="44" t="str">
        <f t="shared" si="1"/>
        <v/>
      </c>
      <c r="P17" s="44" t="str">
        <f t="shared" si="2"/>
        <v/>
      </c>
      <c r="Q17" s="44" t="str">
        <f t="shared" si="3"/>
        <v/>
      </c>
      <c r="R17" s="32" t="str">
        <f t="shared" si="4"/>
        <v/>
      </c>
      <c r="S17" s="33"/>
      <c r="T17" s="34"/>
      <c r="U17" s="35" t="str">
        <f t="shared" si="8"/>
        <v/>
      </c>
      <c r="V17" s="33"/>
      <c r="W17" s="36" t="str">
        <f t="shared" si="9"/>
        <v/>
      </c>
      <c r="X17" s="36" t="str">
        <f t="shared" si="5"/>
        <v/>
      </c>
      <c r="Y17" s="36" t="str">
        <f t="shared" si="6"/>
        <v/>
      </c>
      <c r="AB17" s="8"/>
      <c r="AC17" s="49"/>
      <c r="AE17" s="6"/>
      <c r="AF17" s="6"/>
    </row>
    <row r="18" spans="2:37" s="2" customFormat="1" x14ac:dyDescent="0.25">
      <c r="B18" s="23"/>
      <c r="C18" s="23"/>
      <c r="D18" s="24"/>
      <c r="E18" s="24"/>
      <c r="F18" s="25">
        <f t="shared" si="0"/>
        <v>2.5</v>
      </c>
      <c r="G18" s="26"/>
      <c r="H18" s="26"/>
      <c r="I18" s="27"/>
      <c r="J18" s="26"/>
      <c r="K18" s="48"/>
      <c r="L18" s="28"/>
      <c r="M18" s="29"/>
      <c r="N18" s="30">
        <f t="shared" si="7"/>
        <v>0</v>
      </c>
      <c r="O18" s="44" t="str">
        <f t="shared" si="1"/>
        <v/>
      </c>
      <c r="P18" s="44" t="str">
        <f t="shared" si="2"/>
        <v/>
      </c>
      <c r="Q18" s="44" t="str">
        <f t="shared" si="3"/>
        <v/>
      </c>
      <c r="R18" s="32" t="str">
        <f t="shared" si="4"/>
        <v/>
      </c>
      <c r="S18" s="33"/>
      <c r="T18" s="34"/>
      <c r="U18" s="35" t="str">
        <f t="shared" si="8"/>
        <v/>
      </c>
      <c r="V18" s="33"/>
      <c r="W18" s="36" t="str">
        <f t="shared" si="9"/>
        <v/>
      </c>
      <c r="X18" s="36" t="str">
        <f t="shared" si="5"/>
        <v/>
      </c>
      <c r="Y18" s="36" t="str">
        <f t="shared" si="6"/>
        <v/>
      </c>
      <c r="AB18" s="50" t="s">
        <v>33</v>
      </c>
      <c r="AC18" s="51">
        <f>SUM(I7:I702)*12</f>
        <v>0</v>
      </c>
      <c r="AD18" s="52"/>
      <c r="AE18" s="50" t="s">
        <v>34</v>
      </c>
      <c r="AF18" s="53" t="str">
        <f>IFERROR(AVERAGEIF(P7:P201, "&gt;0"),"-")</f>
        <v>-</v>
      </c>
      <c r="AG18" s="54"/>
    </row>
    <row r="19" spans="2:37" s="2" customFormat="1" x14ac:dyDescent="0.25">
      <c r="B19" s="23"/>
      <c r="C19" s="23"/>
      <c r="D19" s="24"/>
      <c r="E19" s="24"/>
      <c r="F19" s="25">
        <f t="shared" si="0"/>
        <v>2.5</v>
      </c>
      <c r="G19" s="26"/>
      <c r="H19" s="26"/>
      <c r="I19" s="27"/>
      <c r="J19" s="26"/>
      <c r="K19" s="48"/>
      <c r="L19" s="28"/>
      <c r="M19" s="29"/>
      <c r="N19" s="30">
        <f t="shared" si="7"/>
        <v>0</v>
      </c>
      <c r="O19" s="44" t="str">
        <f t="shared" si="1"/>
        <v/>
      </c>
      <c r="P19" s="44" t="str">
        <f t="shared" si="2"/>
        <v/>
      </c>
      <c r="Q19" s="44" t="str">
        <f t="shared" si="3"/>
        <v/>
      </c>
      <c r="R19" s="32" t="str">
        <f t="shared" si="4"/>
        <v/>
      </c>
      <c r="S19" s="33"/>
      <c r="T19" s="34"/>
      <c r="U19" s="35" t="str">
        <f t="shared" si="8"/>
        <v/>
      </c>
      <c r="V19" s="33"/>
      <c r="W19" s="36" t="str">
        <f t="shared" si="9"/>
        <v/>
      </c>
      <c r="X19" s="36" t="str">
        <f t="shared" si="5"/>
        <v/>
      </c>
      <c r="Y19" s="36" t="str">
        <f t="shared" si="6"/>
        <v/>
      </c>
      <c r="AB19" s="50" t="s">
        <v>35</v>
      </c>
      <c r="AC19" s="51">
        <f>SUM(T7:T702)*12</f>
        <v>0</v>
      </c>
      <c r="AD19" s="6"/>
      <c r="AE19" s="50" t="s">
        <v>36</v>
      </c>
      <c r="AF19" s="55" t="str">
        <f>IFERROR(AVERAGEIF(N7:N216, "&gt;0"),"-")</f>
        <v>-</v>
      </c>
      <c r="AG19" s="56"/>
    </row>
    <row r="20" spans="2:37" s="2" customFormat="1" x14ac:dyDescent="0.25">
      <c r="B20" s="23"/>
      <c r="C20" s="23"/>
      <c r="D20" s="24"/>
      <c r="E20" s="24"/>
      <c r="F20" s="25">
        <f t="shared" si="0"/>
        <v>2.5</v>
      </c>
      <c r="G20" s="26"/>
      <c r="H20" s="26"/>
      <c r="I20" s="27"/>
      <c r="J20" s="26"/>
      <c r="K20" s="48"/>
      <c r="L20" s="28"/>
      <c r="M20" s="29"/>
      <c r="N20" s="30">
        <f t="shared" si="7"/>
        <v>0</v>
      </c>
      <c r="O20" s="44" t="str">
        <f t="shared" si="1"/>
        <v/>
      </c>
      <c r="P20" s="44" t="str">
        <f t="shared" si="2"/>
        <v/>
      </c>
      <c r="Q20" s="44" t="str">
        <f t="shared" si="3"/>
        <v/>
      </c>
      <c r="R20" s="32" t="str">
        <f t="shared" si="4"/>
        <v/>
      </c>
      <c r="S20" s="33"/>
      <c r="T20" s="34"/>
      <c r="U20" s="35" t="str">
        <f t="shared" si="8"/>
        <v/>
      </c>
      <c r="V20" s="33"/>
      <c r="W20" s="36" t="str">
        <f t="shared" si="9"/>
        <v/>
      </c>
      <c r="X20" s="36" t="str">
        <f t="shared" si="5"/>
        <v/>
      </c>
      <c r="Y20" s="36" t="str">
        <f t="shared" si="6"/>
        <v/>
      </c>
      <c r="AA20" s="14"/>
      <c r="AE20" s="47" t="s">
        <v>37</v>
      </c>
      <c r="AF20" s="55" t="str">
        <f>IFERROR(AVERAGEIF(U7:U201, "&gt;0"),"-")</f>
        <v>-</v>
      </c>
      <c r="AG20" s="52"/>
    </row>
    <row r="21" spans="2:37" s="2" customFormat="1" x14ac:dyDescent="0.25">
      <c r="B21" s="23"/>
      <c r="C21" s="23"/>
      <c r="D21" s="24"/>
      <c r="E21" s="24"/>
      <c r="F21" s="25">
        <f t="shared" si="0"/>
        <v>2.5</v>
      </c>
      <c r="G21" s="26"/>
      <c r="H21" s="26"/>
      <c r="I21" s="27"/>
      <c r="J21" s="26"/>
      <c r="K21" s="48"/>
      <c r="L21" s="28"/>
      <c r="M21" s="29"/>
      <c r="N21" s="30">
        <f t="shared" si="7"/>
        <v>0</v>
      </c>
      <c r="O21" s="44" t="str">
        <f t="shared" si="1"/>
        <v/>
      </c>
      <c r="P21" s="44" t="str">
        <f t="shared" si="2"/>
        <v/>
      </c>
      <c r="Q21" s="44" t="str">
        <f t="shared" si="3"/>
        <v/>
      </c>
      <c r="R21" s="32" t="str">
        <f t="shared" si="4"/>
        <v/>
      </c>
      <c r="S21" s="33"/>
      <c r="T21" s="34"/>
      <c r="U21" s="35" t="str">
        <f t="shared" si="8"/>
        <v/>
      </c>
      <c r="V21" s="33"/>
      <c r="W21" s="36" t="str">
        <f t="shared" si="9"/>
        <v/>
      </c>
      <c r="X21" s="36" t="str">
        <f t="shared" si="5"/>
        <v/>
      </c>
      <c r="Y21" s="36" t="str">
        <f t="shared" si="6"/>
        <v/>
      </c>
      <c r="AB21" s="50"/>
      <c r="AC21" s="57"/>
      <c r="AD21" s="58"/>
      <c r="AE21" s="6"/>
      <c r="AF21" s="6"/>
    </row>
    <row r="22" spans="2:37" s="2" customFormat="1" x14ac:dyDescent="0.25">
      <c r="B22" s="23"/>
      <c r="C22" s="23"/>
      <c r="D22" s="24"/>
      <c r="E22" s="24"/>
      <c r="F22" s="25">
        <f t="shared" si="0"/>
        <v>2.5</v>
      </c>
      <c r="G22" s="26"/>
      <c r="H22" s="26"/>
      <c r="I22" s="27"/>
      <c r="J22" s="26"/>
      <c r="K22" s="48"/>
      <c r="L22" s="28"/>
      <c r="M22" s="29"/>
      <c r="N22" s="30">
        <f t="shared" si="7"/>
        <v>0</v>
      </c>
      <c r="O22" s="44" t="str">
        <f t="shared" si="1"/>
        <v/>
      </c>
      <c r="P22" s="44" t="str">
        <f t="shared" si="2"/>
        <v/>
      </c>
      <c r="Q22" s="44" t="str">
        <f t="shared" si="3"/>
        <v/>
      </c>
      <c r="R22" s="32" t="str">
        <f t="shared" si="4"/>
        <v/>
      </c>
      <c r="S22" s="33"/>
      <c r="T22" s="34"/>
      <c r="U22" s="35" t="str">
        <f t="shared" si="8"/>
        <v/>
      </c>
      <c r="V22" s="33"/>
      <c r="W22" s="36" t="str">
        <f t="shared" si="9"/>
        <v/>
      </c>
      <c r="X22" s="36" t="str">
        <f t="shared" si="5"/>
        <v/>
      </c>
      <c r="Y22" s="36" t="str">
        <f t="shared" si="6"/>
        <v/>
      </c>
      <c r="AB22" s="6"/>
      <c r="AE22" s="6"/>
      <c r="AF22" s="6"/>
    </row>
    <row r="23" spans="2:37" s="2" customFormat="1" x14ac:dyDescent="0.25">
      <c r="B23" s="23"/>
      <c r="C23" s="23"/>
      <c r="D23" s="24"/>
      <c r="E23" s="24"/>
      <c r="F23" s="25">
        <f t="shared" si="0"/>
        <v>2.5</v>
      </c>
      <c r="G23" s="26"/>
      <c r="H23" s="26"/>
      <c r="I23" s="27"/>
      <c r="J23" s="26"/>
      <c r="K23" s="48"/>
      <c r="L23" s="28"/>
      <c r="M23" s="29"/>
      <c r="N23" s="30">
        <f t="shared" si="7"/>
        <v>0</v>
      </c>
      <c r="O23" s="44" t="str">
        <f t="shared" si="1"/>
        <v/>
      </c>
      <c r="P23" s="44" t="str">
        <f t="shared" si="2"/>
        <v/>
      </c>
      <c r="Q23" s="44" t="str">
        <f t="shared" si="3"/>
        <v/>
      </c>
      <c r="R23" s="32" t="str">
        <f t="shared" si="4"/>
        <v/>
      </c>
      <c r="S23" s="33"/>
      <c r="T23" s="34"/>
      <c r="U23" s="35" t="str">
        <f t="shared" si="8"/>
        <v/>
      </c>
      <c r="V23" s="33"/>
      <c r="W23" s="36" t="str">
        <f t="shared" si="9"/>
        <v/>
      </c>
      <c r="X23" s="36" t="str">
        <f t="shared" si="5"/>
        <v/>
      </c>
      <c r="Y23" s="36" t="str">
        <f t="shared" si="6"/>
        <v/>
      </c>
      <c r="AB23" s="59" t="s">
        <v>14</v>
      </c>
      <c r="AC23" s="60" t="s">
        <v>38</v>
      </c>
      <c r="AD23" s="60" t="s">
        <v>39</v>
      </c>
      <c r="AE23" s="60" t="s">
        <v>40</v>
      </c>
      <c r="AF23" s="61" t="s">
        <v>41</v>
      </c>
      <c r="AG23" s="60" t="s">
        <v>42</v>
      </c>
      <c r="AH23" s="61" t="s">
        <v>13</v>
      </c>
      <c r="AI23" s="62" t="s">
        <v>43</v>
      </c>
      <c r="AK23" s="6"/>
    </row>
    <row r="24" spans="2:37" s="2" customFormat="1" x14ac:dyDescent="0.25">
      <c r="B24" s="23"/>
      <c r="C24" s="23"/>
      <c r="D24" s="24"/>
      <c r="E24" s="24"/>
      <c r="F24" s="25">
        <f t="shared" si="0"/>
        <v>2.5</v>
      </c>
      <c r="G24" s="26"/>
      <c r="H24" s="26"/>
      <c r="I24" s="27"/>
      <c r="J24" s="26"/>
      <c r="K24" s="48"/>
      <c r="L24" s="28"/>
      <c r="M24" s="29"/>
      <c r="N24" s="30">
        <f t="shared" si="7"/>
        <v>0</v>
      </c>
      <c r="O24" s="44" t="str">
        <f t="shared" si="1"/>
        <v/>
      </c>
      <c r="P24" s="44" t="str">
        <f t="shared" si="2"/>
        <v/>
      </c>
      <c r="Q24" s="44" t="str">
        <f t="shared" si="3"/>
        <v/>
      </c>
      <c r="R24" s="32" t="str">
        <f t="shared" si="4"/>
        <v/>
      </c>
      <c r="S24" s="33"/>
      <c r="T24" s="34"/>
      <c r="U24" s="35" t="str">
        <f t="shared" si="8"/>
        <v/>
      </c>
      <c r="V24" s="33"/>
      <c r="W24" s="36" t="str">
        <f t="shared" si="9"/>
        <v/>
      </c>
      <c r="X24" s="36" t="str">
        <f t="shared" si="5"/>
        <v/>
      </c>
      <c r="Y24" s="36" t="str">
        <f t="shared" si="6"/>
        <v/>
      </c>
      <c r="AB24" s="63">
        <v>0</v>
      </c>
      <c r="AC24" s="64">
        <f t="shared" ref="AC24:AE30" si="11">COUNTIFS($E$7:$E$1048576,$AB24,$H$7:$H$1048576,AC$23)</f>
        <v>0</v>
      </c>
      <c r="AD24" s="64">
        <f t="shared" si="11"/>
        <v>0</v>
      </c>
      <c r="AE24" s="64">
        <f t="shared" si="11"/>
        <v>0</v>
      </c>
      <c r="AF24" s="65">
        <f>SUM(AC24:AE24)</f>
        <v>0</v>
      </c>
      <c r="AG24" s="64">
        <v>2.5</v>
      </c>
      <c r="AH24" s="65">
        <f>AF24*AG24</f>
        <v>0</v>
      </c>
      <c r="AI24" s="66" t="e">
        <f t="shared" ref="AI24:AI30" si="12">AF24/$AF$32</f>
        <v>#DIV/0!</v>
      </c>
    </row>
    <row r="25" spans="2:37" s="2" customFormat="1" x14ac:dyDescent="0.25">
      <c r="B25" s="23"/>
      <c r="C25" s="23"/>
      <c r="D25" s="24"/>
      <c r="E25" s="24"/>
      <c r="F25" s="25">
        <f t="shared" si="0"/>
        <v>2.5</v>
      </c>
      <c r="G25" s="26"/>
      <c r="H25" s="26"/>
      <c r="I25" s="27"/>
      <c r="J25" s="26"/>
      <c r="K25" s="48"/>
      <c r="L25" s="28"/>
      <c r="M25" s="29"/>
      <c r="N25" s="30">
        <f t="shared" si="7"/>
        <v>0</v>
      </c>
      <c r="O25" s="44" t="str">
        <f t="shared" si="1"/>
        <v/>
      </c>
      <c r="P25" s="44" t="str">
        <f t="shared" si="2"/>
        <v/>
      </c>
      <c r="Q25" s="44" t="str">
        <f t="shared" si="3"/>
        <v/>
      </c>
      <c r="R25" s="32" t="str">
        <f t="shared" si="4"/>
        <v/>
      </c>
      <c r="S25" s="33"/>
      <c r="T25" s="34"/>
      <c r="U25" s="35" t="str">
        <f t="shared" si="8"/>
        <v/>
      </c>
      <c r="V25" s="33"/>
      <c r="W25" s="36" t="str">
        <f t="shared" si="9"/>
        <v/>
      </c>
      <c r="X25" s="36" t="str">
        <f t="shared" si="5"/>
        <v/>
      </c>
      <c r="Y25" s="36" t="str">
        <f t="shared" si="6"/>
        <v/>
      </c>
      <c r="AB25" s="63">
        <v>1</v>
      </c>
      <c r="AC25" s="64">
        <f t="shared" si="11"/>
        <v>0</v>
      </c>
      <c r="AD25" s="64">
        <f t="shared" si="11"/>
        <v>0</v>
      </c>
      <c r="AE25" s="64">
        <f t="shared" si="11"/>
        <v>0</v>
      </c>
      <c r="AF25" s="65">
        <f t="shared" ref="AF25:AF30" si="13">SUM(AC25:AE25)</f>
        <v>0</v>
      </c>
      <c r="AG25" s="64">
        <v>3</v>
      </c>
      <c r="AH25" s="65">
        <f t="shared" ref="AH25:AH30" si="14">AF25*AG25</f>
        <v>0</v>
      </c>
      <c r="AI25" s="66" t="e">
        <f t="shared" si="12"/>
        <v>#DIV/0!</v>
      </c>
    </row>
    <row r="26" spans="2:37" s="2" customFormat="1" x14ac:dyDescent="0.25">
      <c r="B26" s="23"/>
      <c r="C26" s="23"/>
      <c r="D26" s="24"/>
      <c r="E26" s="24"/>
      <c r="F26" s="25">
        <f t="shared" si="0"/>
        <v>2.5</v>
      </c>
      <c r="G26" s="26"/>
      <c r="H26" s="26"/>
      <c r="I26" s="27"/>
      <c r="J26" s="26"/>
      <c r="K26" s="48"/>
      <c r="L26" s="28"/>
      <c r="M26" s="29"/>
      <c r="N26" s="30">
        <f t="shared" si="7"/>
        <v>0</v>
      </c>
      <c r="O26" s="44" t="str">
        <f t="shared" si="1"/>
        <v/>
      </c>
      <c r="P26" s="44" t="str">
        <f t="shared" si="2"/>
        <v/>
      </c>
      <c r="Q26" s="44" t="str">
        <f t="shared" si="3"/>
        <v/>
      </c>
      <c r="R26" s="32" t="str">
        <f t="shared" si="4"/>
        <v/>
      </c>
      <c r="S26" s="33"/>
      <c r="T26" s="34"/>
      <c r="U26" s="35" t="str">
        <f t="shared" si="8"/>
        <v/>
      </c>
      <c r="V26" s="33"/>
      <c r="W26" s="36" t="str">
        <f t="shared" si="9"/>
        <v/>
      </c>
      <c r="X26" s="36" t="str">
        <f t="shared" si="5"/>
        <v/>
      </c>
      <c r="Y26" s="36" t="str">
        <f t="shared" si="6"/>
        <v/>
      </c>
      <c r="AB26" s="63">
        <v>2</v>
      </c>
      <c r="AC26" s="64">
        <f t="shared" si="11"/>
        <v>0</v>
      </c>
      <c r="AD26" s="64">
        <f t="shared" si="11"/>
        <v>0</v>
      </c>
      <c r="AE26" s="64">
        <f t="shared" si="11"/>
        <v>0</v>
      </c>
      <c r="AF26" s="65">
        <f t="shared" si="13"/>
        <v>0</v>
      </c>
      <c r="AG26" s="64">
        <v>4</v>
      </c>
      <c r="AH26" s="65">
        <f t="shared" si="14"/>
        <v>0</v>
      </c>
      <c r="AI26" s="66" t="e">
        <f t="shared" si="12"/>
        <v>#DIV/0!</v>
      </c>
    </row>
    <row r="27" spans="2:37" s="2" customFormat="1" x14ac:dyDescent="0.25">
      <c r="B27" s="23"/>
      <c r="C27" s="23"/>
      <c r="D27" s="24"/>
      <c r="E27" s="24"/>
      <c r="F27" s="25">
        <f t="shared" si="0"/>
        <v>2.5</v>
      </c>
      <c r="G27" s="26"/>
      <c r="H27" s="26"/>
      <c r="I27" s="27"/>
      <c r="J27" s="26"/>
      <c r="K27" s="48"/>
      <c r="L27" s="28"/>
      <c r="M27" s="29"/>
      <c r="N27" s="30">
        <f t="shared" si="7"/>
        <v>0</v>
      </c>
      <c r="O27" s="44" t="str">
        <f t="shared" si="1"/>
        <v/>
      </c>
      <c r="P27" s="44" t="str">
        <f t="shared" si="2"/>
        <v/>
      </c>
      <c r="Q27" s="44" t="str">
        <f t="shared" si="3"/>
        <v/>
      </c>
      <c r="R27" s="32" t="str">
        <f t="shared" si="4"/>
        <v/>
      </c>
      <c r="S27" s="33"/>
      <c r="T27" s="34"/>
      <c r="U27" s="35" t="str">
        <f t="shared" si="8"/>
        <v/>
      </c>
      <c r="V27" s="33"/>
      <c r="W27" s="36" t="str">
        <f t="shared" si="9"/>
        <v/>
      </c>
      <c r="X27" s="36" t="str">
        <f t="shared" si="5"/>
        <v/>
      </c>
      <c r="Y27" s="36" t="str">
        <f t="shared" si="6"/>
        <v/>
      </c>
      <c r="AB27" s="63">
        <v>3</v>
      </c>
      <c r="AC27" s="64">
        <f t="shared" si="11"/>
        <v>0</v>
      </c>
      <c r="AD27" s="64">
        <f t="shared" si="11"/>
        <v>0</v>
      </c>
      <c r="AE27" s="64">
        <f t="shared" si="11"/>
        <v>0</v>
      </c>
      <c r="AF27" s="65">
        <f t="shared" si="13"/>
        <v>0</v>
      </c>
      <c r="AG27" s="64">
        <v>5</v>
      </c>
      <c r="AH27" s="65">
        <f t="shared" si="14"/>
        <v>0</v>
      </c>
      <c r="AI27" s="66" t="e">
        <f t="shared" si="12"/>
        <v>#DIV/0!</v>
      </c>
    </row>
    <row r="28" spans="2:37" s="2" customFormat="1" x14ac:dyDescent="0.25">
      <c r="B28" s="23"/>
      <c r="C28" s="23"/>
      <c r="D28" s="24"/>
      <c r="E28" s="24"/>
      <c r="F28" s="25">
        <f t="shared" si="0"/>
        <v>2.5</v>
      </c>
      <c r="G28" s="26"/>
      <c r="H28" s="26"/>
      <c r="I28" s="27"/>
      <c r="J28" s="26"/>
      <c r="K28" s="48"/>
      <c r="L28" s="28"/>
      <c r="M28" s="29"/>
      <c r="N28" s="30">
        <f t="shared" si="7"/>
        <v>0</v>
      </c>
      <c r="O28" s="44" t="str">
        <f t="shared" si="1"/>
        <v/>
      </c>
      <c r="P28" s="44" t="str">
        <f t="shared" si="2"/>
        <v/>
      </c>
      <c r="Q28" s="44" t="str">
        <f t="shared" si="3"/>
        <v/>
      </c>
      <c r="R28" s="32" t="str">
        <f t="shared" si="4"/>
        <v/>
      </c>
      <c r="S28" s="33"/>
      <c r="T28" s="34"/>
      <c r="U28" s="35" t="str">
        <f t="shared" si="8"/>
        <v/>
      </c>
      <c r="V28" s="33"/>
      <c r="W28" s="36" t="str">
        <f t="shared" si="9"/>
        <v/>
      </c>
      <c r="X28" s="36" t="str">
        <f t="shared" si="5"/>
        <v/>
      </c>
      <c r="Y28" s="36" t="str">
        <f t="shared" si="6"/>
        <v/>
      </c>
      <c r="AB28" s="63">
        <v>4</v>
      </c>
      <c r="AC28" s="64">
        <f t="shared" si="11"/>
        <v>0</v>
      </c>
      <c r="AD28" s="64">
        <f t="shared" si="11"/>
        <v>0</v>
      </c>
      <c r="AE28" s="64">
        <f t="shared" si="11"/>
        <v>0</v>
      </c>
      <c r="AF28" s="65">
        <f t="shared" si="13"/>
        <v>0</v>
      </c>
      <c r="AG28" s="64">
        <v>6</v>
      </c>
      <c r="AH28" s="65">
        <f t="shared" si="14"/>
        <v>0</v>
      </c>
      <c r="AI28" s="66" t="e">
        <f t="shared" si="12"/>
        <v>#DIV/0!</v>
      </c>
    </row>
    <row r="29" spans="2:37" s="2" customFormat="1" x14ac:dyDescent="0.25">
      <c r="B29" s="23"/>
      <c r="C29" s="23"/>
      <c r="D29" s="24"/>
      <c r="E29" s="24"/>
      <c r="F29" s="25">
        <f t="shared" si="0"/>
        <v>2.5</v>
      </c>
      <c r="G29" s="26"/>
      <c r="H29" s="26"/>
      <c r="I29" s="27"/>
      <c r="J29" s="26"/>
      <c r="K29" s="48"/>
      <c r="L29" s="28"/>
      <c r="M29" s="29"/>
      <c r="N29" s="30">
        <f t="shared" si="7"/>
        <v>0</v>
      </c>
      <c r="O29" s="44" t="str">
        <f t="shared" si="1"/>
        <v/>
      </c>
      <c r="P29" s="44" t="str">
        <f t="shared" si="2"/>
        <v/>
      </c>
      <c r="Q29" s="44" t="str">
        <f t="shared" si="3"/>
        <v/>
      </c>
      <c r="R29" s="32" t="str">
        <f t="shared" si="4"/>
        <v/>
      </c>
      <c r="S29" s="33"/>
      <c r="T29" s="34"/>
      <c r="U29" s="35" t="str">
        <f t="shared" si="8"/>
        <v/>
      </c>
      <c r="V29" s="33"/>
      <c r="W29" s="36" t="str">
        <f t="shared" si="9"/>
        <v/>
      </c>
      <c r="X29" s="36" t="str">
        <f t="shared" si="5"/>
        <v/>
      </c>
      <c r="Y29" s="36" t="str">
        <f t="shared" si="6"/>
        <v/>
      </c>
      <c r="AB29" s="63">
        <v>5</v>
      </c>
      <c r="AC29" s="64">
        <f t="shared" si="11"/>
        <v>0</v>
      </c>
      <c r="AD29" s="64">
        <f t="shared" si="11"/>
        <v>0</v>
      </c>
      <c r="AE29" s="64">
        <f t="shared" si="11"/>
        <v>0</v>
      </c>
      <c r="AF29" s="65">
        <f t="shared" si="13"/>
        <v>0</v>
      </c>
      <c r="AG29" s="64">
        <v>7</v>
      </c>
      <c r="AH29" s="65">
        <f t="shared" si="14"/>
        <v>0</v>
      </c>
      <c r="AI29" s="66" t="e">
        <f t="shared" si="12"/>
        <v>#DIV/0!</v>
      </c>
    </row>
    <row r="30" spans="2:37" s="2" customFormat="1" x14ac:dyDescent="0.25">
      <c r="B30" s="23"/>
      <c r="C30" s="23"/>
      <c r="D30" s="24"/>
      <c r="E30" s="24"/>
      <c r="F30" s="25">
        <f t="shared" si="0"/>
        <v>2.5</v>
      </c>
      <c r="G30" s="26"/>
      <c r="H30" s="26"/>
      <c r="I30" s="27"/>
      <c r="J30" s="26"/>
      <c r="K30" s="48"/>
      <c r="L30" s="28"/>
      <c r="M30" s="29"/>
      <c r="N30" s="30">
        <f t="shared" si="7"/>
        <v>0</v>
      </c>
      <c r="O30" s="44" t="str">
        <f t="shared" si="1"/>
        <v/>
      </c>
      <c r="P30" s="44" t="str">
        <f t="shared" si="2"/>
        <v/>
      </c>
      <c r="Q30" s="44" t="str">
        <f t="shared" si="3"/>
        <v/>
      </c>
      <c r="R30" s="32" t="str">
        <f t="shared" si="4"/>
        <v/>
      </c>
      <c r="S30" s="33"/>
      <c r="T30" s="34"/>
      <c r="U30" s="35" t="str">
        <f t="shared" si="8"/>
        <v/>
      </c>
      <c r="V30" s="33"/>
      <c r="W30" s="36" t="str">
        <f t="shared" si="9"/>
        <v/>
      </c>
      <c r="X30" s="36" t="str">
        <f t="shared" si="5"/>
        <v/>
      </c>
      <c r="Y30" s="36" t="str">
        <f t="shared" si="6"/>
        <v/>
      </c>
      <c r="AB30" s="63">
        <v>6</v>
      </c>
      <c r="AC30" s="64">
        <f t="shared" si="11"/>
        <v>0</v>
      </c>
      <c r="AD30" s="64">
        <f t="shared" si="11"/>
        <v>0</v>
      </c>
      <c r="AE30" s="64">
        <f t="shared" si="11"/>
        <v>0</v>
      </c>
      <c r="AF30" s="65">
        <f t="shared" si="13"/>
        <v>0</v>
      </c>
      <c r="AG30" s="64">
        <v>8</v>
      </c>
      <c r="AH30" s="65">
        <f t="shared" si="14"/>
        <v>0</v>
      </c>
      <c r="AI30" s="66" t="e">
        <f t="shared" si="12"/>
        <v>#DIV/0!</v>
      </c>
    </row>
    <row r="31" spans="2:37" s="2" customFormat="1" x14ac:dyDescent="0.25">
      <c r="B31" s="23"/>
      <c r="C31" s="23"/>
      <c r="D31" s="24"/>
      <c r="E31" s="24"/>
      <c r="F31" s="25">
        <f t="shared" si="0"/>
        <v>2.5</v>
      </c>
      <c r="G31" s="26"/>
      <c r="H31" s="26"/>
      <c r="I31" s="27"/>
      <c r="J31" s="26"/>
      <c r="K31" s="48"/>
      <c r="L31" s="28"/>
      <c r="M31" s="29"/>
      <c r="N31" s="30">
        <f t="shared" si="7"/>
        <v>0</v>
      </c>
      <c r="O31" s="44" t="str">
        <f t="shared" si="1"/>
        <v/>
      </c>
      <c r="P31" s="44" t="str">
        <f t="shared" si="2"/>
        <v/>
      </c>
      <c r="Q31" s="44" t="str">
        <f t="shared" si="3"/>
        <v/>
      </c>
      <c r="R31" s="32" t="str">
        <f t="shared" si="4"/>
        <v/>
      </c>
      <c r="S31" s="33"/>
      <c r="T31" s="34"/>
      <c r="U31" s="35" t="str">
        <f t="shared" si="8"/>
        <v/>
      </c>
      <c r="V31" s="33"/>
      <c r="W31" s="36" t="str">
        <f t="shared" si="9"/>
        <v/>
      </c>
      <c r="X31" s="36" t="str">
        <f t="shared" si="5"/>
        <v/>
      </c>
      <c r="Y31" s="36" t="str">
        <f t="shared" si="6"/>
        <v/>
      </c>
      <c r="AB31" s="63"/>
      <c r="AC31" s="64"/>
      <c r="AD31" s="64"/>
      <c r="AE31" s="64"/>
      <c r="AF31" s="65"/>
      <c r="AG31" s="64"/>
      <c r="AH31" s="65"/>
      <c r="AI31" s="66"/>
    </row>
    <row r="32" spans="2:37" s="2" customFormat="1" x14ac:dyDescent="0.25">
      <c r="B32" s="23"/>
      <c r="C32" s="23"/>
      <c r="D32" s="24"/>
      <c r="E32" s="24"/>
      <c r="F32" s="25">
        <f t="shared" si="0"/>
        <v>2.5</v>
      </c>
      <c r="G32" s="26"/>
      <c r="H32" s="26"/>
      <c r="I32" s="27"/>
      <c r="J32" s="26"/>
      <c r="K32" s="48"/>
      <c r="L32" s="28"/>
      <c r="M32" s="29"/>
      <c r="N32" s="30">
        <f t="shared" si="7"/>
        <v>0</v>
      </c>
      <c r="O32" s="44" t="str">
        <f t="shared" si="1"/>
        <v/>
      </c>
      <c r="P32" s="44" t="str">
        <f t="shared" si="2"/>
        <v/>
      </c>
      <c r="Q32" s="44" t="str">
        <f t="shared" si="3"/>
        <v/>
      </c>
      <c r="R32" s="32" t="str">
        <f t="shared" si="4"/>
        <v/>
      </c>
      <c r="S32" s="33"/>
      <c r="T32" s="34"/>
      <c r="U32" s="35" t="str">
        <f t="shared" si="8"/>
        <v/>
      </c>
      <c r="V32" s="33"/>
      <c r="W32" s="36" t="str">
        <f t="shared" si="9"/>
        <v/>
      </c>
      <c r="X32" s="36" t="str">
        <f t="shared" si="5"/>
        <v/>
      </c>
      <c r="Y32" s="36" t="str">
        <f t="shared" si="6"/>
        <v/>
      </c>
      <c r="AB32" s="67" t="s">
        <v>44</v>
      </c>
      <c r="AC32" s="68">
        <f>SUM(AC24:AC31)</f>
        <v>0</v>
      </c>
      <c r="AD32" s="68">
        <f>SUM(AD24:AD31)</f>
        <v>0</v>
      </c>
      <c r="AE32" s="68">
        <f>SUM(AE24:AE31)</f>
        <v>0</v>
      </c>
      <c r="AF32" s="69">
        <f>SUM(AF24:AF31)</f>
        <v>0</v>
      </c>
      <c r="AG32" s="70"/>
      <c r="AH32" s="69">
        <f>SUM(AH24:AH31)</f>
        <v>0</v>
      </c>
      <c r="AI32" s="71" t="e">
        <f>SUM(AI24:AI31)</f>
        <v>#DIV/0!</v>
      </c>
    </row>
    <row r="33" spans="2:66" s="2" customFormat="1" ht="15.75" thickBot="1" x14ac:dyDescent="0.3">
      <c r="B33" s="23"/>
      <c r="C33" s="23"/>
      <c r="D33" s="24"/>
      <c r="E33" s="24"/>
      <c r="F33" s="25">
        <f t="shared" si="0"/>
        <v>2.5</v>
      </c>
      <c r="G33" s="26"/>
      <c r="H33" s="26"/>
      <c r="I33" s="27"/>
      <c r="J33" s="26"/>
      <c r="K33" s="48"/>
      <c r="L33" s="28"/>
      <c r="M33" s="29"/>
      <c r="N33" s="30">
        <f t="shared" si="7"/>
        <v>0</v>
      </c>
      <c r="O33" s="44" t="str">
        <f t="shared" si="1"/>
        <v/>
      </c>
      <c r="P33" s="44" t="str">
        <f t="shared" si="2"/>
        <v/>
      </c>
      <c r="Q33" s="44" t="str">
        <f t="shared" si="3"/>
        <v/>
      </c>
      <c r="R33" s="32" t="str">
        <f t="shared" si="4"/>
        <v/>
      </c>
      <c r="S33" s="33"/>
      <c r="T33" s="34"/>
      <c r="U33" s="35" t="str">
        <f t="shared" si="8"/>
        <v/>
      </c>
      <c r="V33" s="33"/>
      <c r="W33" s="36" t="str">
        <f t="shared" si="9"/>
        <v/>
      </c>
      <c r="X33" s="36" t="str">
        <f t="shared" si="5"/>
        <v/>
      </c>
      <c r="Y33" s="36" t="str">
        <f t="shared" si="6"/>
        <v/>
      </c>
      <c r="AB33" s="72"/>
      <c r="AC33" s="73"/>
      <c r="AD33" s="73"/>
      <c r="AE33" s="74"/>
      <c r="AF33" s="74"/>
      <c r="AG33" s="74"/>
      <c r="AH33" s="75"/>
      <c r="AI33" s="5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J33" s="76"/>
      <c r="BK33" s="76"/>
      <c r="BL33" s="76"/>
      <c r="BM33" s="76"/>
    </row>
    <row r="34" spans="2:66" s="2" customFormat="1" x14ac:dyDescent="0.25">
      <c r="B34" s="23"/>
      <c r="C34" s="23"/>
      <c r="D34" s="24"/>
      <c r="E34" s="24"/>
      <c r="F34" s="25">
        <f t="shared" si="0"/>
        <v>2.5</v>
      </c>
      <c r="G34" s="26"/>
      <c r="H34" s="26"/>
      <c r="I34" s="27"/>
      <c r="J34" s="26"/>
      <c r="K34" s="48"/>
      <c r="L34" s="28"/>
      <c r="M34" s="29"/>
      <c r="N34" s="30">
        <f t="shared" si="7"/>
        <v>0</v>
      </c>
      <c r="O34" s="44" t="str">
        <f t="shared" si="1"/>
        <v/>
      </c>
      <c r="P34" s="44" t="str">
        <f t="shared" si="2"/>
        <v/>
      </c>
      <c r="Q34" s="44" t="str">
        <f t="shared" si="3"/>
        <v/>
      </c>
      <c r="R34" s="32" t="str">
        <f t="shared" si="4"/>
        <v/>
      </c>
      <c r="S34" s="33"/>
      <c r="T34" s="34"/>
      <c r="U34" s="35" t="str">
        <f t="shared" si="8"/>
        <v/>
      </c>
      <c r="V34" s="33"/>
      <c r="W34" s="36" t="str">
        <f t="shared" si="9"/>
        <v/>
      </c>
      <c r="X34" s="36" t="str">
        <f t="shared" si="5"/>
        <v/>
      </c>
      <c r="Y34" s="36" t="str">
        <f t="shared" si="6"/>
        <v/>
      </c>
      <c r="AB34" s="6" t="s">
        <v>45</v>
      </c>
      <c r="AC34"/>
      <c r="AD34"/>
      <c r="AE34"/>
      <c r="AF34"/>
      <c r="AG34"/>
      <c r="AH34"/>
      <c r="AI34"/>
      <c r="AJ34" s="6"/>
      <c r="AO34" s="6" t="s">
        <v>46</v>
      </c>
      <c r="AP34"/>
      <c r="AQ34"/>
      <c r="AR34"/>
      <c r="AS34"/>
      <c r="AT34"/>
      <c r="AU34"/>
      <c r="AV34"/>
      <c r="AW34" s="6"/>
    </row>
    <row r="35" spans="2:66" s="2" customFormat="1" x14ac:dyDescent="0.25">
      <c r="B35" s="23"/>
      <c r="C35" s="23"/>
      <c r="D35" s="24"/>
      <c r="E35" s="24"/>
      <c r="F35" s="25">
        <f t="shared" si="0"/>
        <v>2.5</v>
      </c>
      <c r="G35" s="26"/>
      <c r="H35" s="26"/>
      <c r="I35" s="27"/>
      <c r="J35" s="26"/>
      <c r="K35" s="48"/>
      <c r="L35" s="28"/>
      <c r="M35" s="29"/>
      <c r="N35" s="30">
        <f t="shared" si="7"/>
        <v>0</v>
      </c>
      <c r="O35" s="44" t="str">
        <f t="shared" si="1"/>
        <v/>
      </c>
      <c r="P35" s="44" t="str">
        <f t="shared" si="2"/>
        <v/>
      </c>
      <c r="Q35" s="44" t="str">
        <f t="shared" si="3"/>
        <v/>
      </c>
      <c r="R35" s="32" t="str">
        <f t="shared" si="4"/>
        <v/>
      </c>
      <c r="S35" s="33"/>
      <c r="T35" s="34"/>
      <c r="U35" s="35" t="str">
        <f t="shared" si="8"/>
        <v/>
      </c>
      <c r="V35" s="33"/>
      <c r="W35" s="36" t="str">
        <f t="shared" si="9"/>
        <v/>
      </c>
      <c r="X35" s="36" t="str">
        <f t="shared" si="5"/>
        <v/>
      </c>
      <c r="Y35" s="36" t="str">
        <f t="shared" si="6"/>
        <v/>
      </c>
      <c r="AB35"/>
      <c r="AC35"/>
      <c r="AD35"/>
      <c r="AE35"/>
      <c r="AF35"/>
      <c r="AG35"/>
      <c r="AH35"/>
      <c r="AI35"/>
      <c r="AJ35" s="6"/>
      <c r="AO35"/>
      <c r="AP35"/>
      <c r="AQ35"/>
      <c r="AR35"/>
      <c r="AS35"/>
      <c r="AT35"/>
      <c r="AU35"/>
      <c r="AV35"/>
      <c r="AW35" s="6"/>
    </row>
    <row r="36" spans="2:66" s="2" customFormat="1" x14ac:dyDescent="0.25">
      <c r="B36" s="23"/>
      <c r="C36" s="23"/>
      <c r="D36" s="24"/>
      <c r="E36" s="24"/>
      <c r="F36" s="25">
        <f t="shared" si="0"/>
        <v>2.5</v>
      </c>
      <c r="G36" s="26"/>
      <c r="H36" s="26"/>
      <c r="I36" s="27"/>
      <c r="J36" s="26"/>
      <c r="K36" s="48"/>
      <c r="L36" s="28"/>
      <c r="M36" s="29"/>
      <c r="N36" s="30">
        <f t="shared" si="7"/>
        <v>0</v>
      </c>
      <c r="O36" s="44" t="str">
        <f t="shared" si="1"/>
        <v/>
      </c>
      <c r="P36" s="44" t="str">
        <f t="shared" si="2"/>
        <v/>
      </c>
      <c r="Q36" s="44" t="str">
        <f t="shared" si="3"/>
        <v/>
      </c>
      <c r="R36" s="32" t="str">
        <f t="shared" si="4"/>
        <v/>
      </c>
      <c r="S36" s="33"/>
      <c r="T36" s="34"/>
      <c r="U36" s="35" t="str">
        <f t="shared" si="8"/>
        <v/>
      </c>
      <c r="V36" s="33"/>
      <c r="W36" s="36" t="str">
        <f t="shared" si="9"/>
        <v/>
      </c>
      <c r="X36" s="36" t="str">
        <f t="shared" si="5"/>
        <v/>
      </c>
      <c r="Y36" s="36" t="str">
        <f t="shared" si="6"/>
        <v/>
      </c>
      <c r="AB36" s="77" t="s">
        <v>14</v>
      </c>
      <c r="AC36" s="77" t="s">
        <v>12</v>
      </c>
      <c r="AD36" s="78">
        <v>0.3</v>
      </c>
      <c r="AE36" s="78">
        <v>0.4</v>
      </c>
      <c r="AF36" s="78">
        <v>0.5</v>
      </c>
      <c r="AG36" s="78">
        <v>0.6</v>
      </c>
      <c r="AH36" s="78">
        <v>0.7</v>
      </c>
      <c r="AI36" s="78">
        <v>0.8</v>
      </c>
      <c r="AJ36" s="78">
        <v>0.9</v>
      </c>
      <c r="AK36" s="78">
        <v>1</v>
      </c>
      <c r="AL36" s="78">
        <v>1.1000000000000001</v>
      </c>
      <c r="AM36" s="79" t="s">
        <v>47</v>
      </c>
      <c r="AO36" s="77" t="s">
        <v>14</v>
      </c>
      <c r="AP36" s="77" t="s">
        <v>12</v>
      </c>
      <c r="AQ36" s="80">
        <f>AD36</f>
        <v>0.3</v>
      </c>
      <c r="AR36" s="80">
        <f t="shared" ref="AR36:AY36" si="15">AE36</f>
        <v>0.4</v>
      </c>
      <c r="AS36" s="80">
        <f t="shared" si="15"/>
        <v>0.5</v>
      </c>
      <c r="AT36" s="80">
        <f t="shared" si="15"/>
        <v>0.6</v>
      </c>
      <c r="AU36" s="80">
        <f t="shared" si="15"/>
        <v>0.7</v>
      </c>
      <c r="AV36" s="80">
        <f t="shared" si="15"/>
        <v>0.8</v>
      </c>
      <c r="AW36" s="80">
        <f t="shared" si="15"/>
        <v>0.9</v>
      </c>
      <c r="AX36" s="80">
        <f t="shared" si="15"/>
        <v>1</v>
      </c>
      <c r="AY36" s="80">
        <f t="shared" si="15"/>
        <v>1.1000000000000001</v>
      </c>
      <c r="AZ36" s="79" t="s">
        <v>47</v>
      </c>
    </row>
    <row r="37" spans="2:66" s="2" customFormat="1" x14ac:dyDescent="0.25">
      <c r="B37" s="23"/>
      <c r="C37" s="23"/>
      <c r="D37" s="24"/>
      <c r="E37" s="24"/>
      <c r="F37" s="25">
        <f t="shared" si="0"/>
        <v>2.5</v>
      </c>
      <c r="G37" s="26"/>
      <c r="H37" s="26"/>
      <c r="I37" s="27"/>
      <c r="J37" s="26"/>
      <c r="K37" s="48"/>
      <c r="L37" s="28"/>
      <c r="M37" s="29"/>
      <c r="N37" s="30">
        <f t="shared" si="7"/>
        <v>0</v>
      </c>
      <c r="O37" s="44" t="str">
        <f t="shared" si="1"/>
        <v/>
      </c>
      <c r="P37" s="44" t="str">
        <f t="shared" si="2"/>
        <v/>
      </c>
      <c r="Q37" s="44" t="str">
        <f t="shared" si="3"/>
        <v/>
      </c>
      <c r="R37" s="32" t="str">
        <f t="shared" si="4"/>
        <v/>
      </c>
      <c r="S37" s="33"/>
      <c r="T37" s="34"/>
      <c r="U37" s="35" t="str">
        <f t="shared" si="8"/>
        <v/>
      </c>
      <c r="V37" s="33"/>
      <c r="W37" s="36" t="str">
        <f t="shared" si="9"/>
        <v/>
      </c>
      <c r="X37" s="36" t="str">
        <f t="shared" si="5"/>
        <v/>
      </c>
      <c r="Y37" s="36" t="str">
        <f t="shared" si="6"/>
        <v/>
      </c>
      <c r="AB37" s="81" t="s">
        <v>48</v>
      </c>
      <c r="AC37" s="81">
        <v>0</v>
      </c>
      <c r="AD37" s="82">
        <f t="shared" ref="AD37:AD43" si="16">COUNTIFS($E$7:$E$202,$AC37,$G$7:$G$202,$AB37,$N$7:$N$202,"&lt;="&amp;AD$36)</f>
        <v>0</v>
      </c>
      <c r="AE37" s="82">
        <f t="shared" ref="AE37:AL43" si="17">COUNTIFS($E$7:$E$202,$AC37,$G$7:$G$202,$AB37,$N$7:$N$202,"&lt;="&amp;AE$36,$N$7:$N$202,"&gt;"&amp;AD$36)</f>
        <v>0</v>
      </c>
      <c r="AF37" s="82">
        <f t="shared" si="17"/>
        <v>0</v>
      </c>
      <c r="AG37" s="82">
        <f t="shared" si="17"/>
        <v>0</v>
      </c>
      <c r="AH37" s="82">
        <f t="shared" si="17"/>
        <v>0</v>
      </c>
      <c r="AI37" s="82">
        <f t="shared" si="17"/>
        <v>0</v>
      </c>
      <c r="AJ37" s="82">
        <f t="shared" si="17"/>
        <v>0</v>
      </c>
      <c r="AK37" s="82">
        <f t="shared" si="17"/>
        <v>0</v>
      </c>
      <c r="AL37" s="82">
        <f t="shared" si="17"/>
        <v>0</v>
      </c>
      <c r="AM37" s="83">
        <f>SUM(AD37:AL37)</f>
        <v>0</v>
      </c>
      <c r="AO37" s="81" t="s">
        <v>48</v>
      </c>
      <c r="AP37" s="81">
        <v>0</v>
      </c>
      <c r="AQ37" s="82">
        <f t="shared" ref="AQ37:AQ43" si="18">COUNTIFS($E$7:$E$202,$AC37,$G$7:$G$202,$AB37,$U$7:$U$202,"&lt;="&amp;AQ$36)</f>
        <v>0</v>
      </c>
      <c r="AR37" s="82">
        <f t="shared" ref="AR37:AY43" si="19">COUNTIFS($E$7:$E$202,$AC37,$G$7:$G$202,$AB37,$U$7:$U$202,"&lt;="&amp;AR$36,$U$7:$U$202,"&gt;"&amp;AQ$36)</f>
        <v>0</v>
      </c>
      <c r="AS37" s="82">
        <f t="shared" si="19"/>
        <v>0</v>
      </c>
      <c r="AT37" s="82">
        <f t="shared" si="19"/>
        <v>0</v>
      </c>
      <c r="AU37" s="82">
        <f t="shared" si="19"/>
        <v>0</v>
      </c>
      <c r="AV37" s="82">
        <f t="shared" si="19"/>
        <v>0</v>
      </c>
      <c r="AW37" s="82">
        <f t="shared" si="19"/>
        <v>0</v>
      </c>
      <c r="AX37" s="82">
        <f t="shared" si="19"/>
        <v>0</v>
      </c>
      <c r="AY37" s="82">
        <f t="shared" si="19"/>
        <v>0</v>
      </c>
      <c r="AZ37" s="83">
        <f>SUM(AQ37:AY37)</f>
        <v>0</v>
      </c>
    </row>
    <row r="38" spans="2:66" s="2" customFormat="1" x14ac:dyDescent="0.25">
      <c r="B38" s="23"/>
      <c r="C38" s="23"/>
      <c r="D38" s="24"/>
      <c r="E38" s="24"/>
      <c r="F38" s="25">
        <f t="shared" si="0"/>
        <v>2.5</v>
      </c>
      <c r="G38" s="26"/>
      <c r="H38" s="26"/>
      <c r="I38" s="27"/>
      <c r="J38" s="26"/>
      <c r="K38" s="48"/>
      <c r="L38" s="28"/>
      <c r="M38" s="29"/>
      <c r="N38" s="30">
        <f t="shared" si="7"/>
        <v>0</v>
      </c>
      <c r="O38" s="44" t="str">
        <f t="shared" si="1"/>
        <v/>
      </c>
      <c r="P38" s="44" t="str">
        <f t="shared" si="2"/>
        <v/>
      </c>
      <c r="Q38" s="44" t="str">
        <f t="shared" si="3"/>
        <v/>
      </c>
      <c r="R38" s="32" t="str">
        <f t="shared" si="4"/>
        <v/>
      </c>
      <c r="S38" s="33"/>
      <c r="T38" s="34"/>
      <c r="U38" s="35" t="str">
        <f t="shared" si="8"/>
        <v/>
      </c>
      <c r="V38" s="33"/>
      <c r="W38" s="36" t="str">
        <f t="shared" si="9"/>
        <v/>
      </c>
      <c r="X38" s="36" t="str">
        <f t="shared" si="5"/>
        <v/>
      </c>
      <c r="Y38" s="36" t="str">
        <f t="shared" si="6"/>
        <v/>
      </c>
      <c r="AB38" s="81" t="s">
        <v>48</v>
      </c>
      <c r="AC38" s="81">
        <v>1</v>
      </c>
      <c r="AD38" s="82">
        <f t="shared" si="16"/>
        <v>0</v>
      </c>
      <c r="AE38" s="82">
        <f t="shared" si="17"/>
        <v>0</v>
      </c>
      <c r="AF38" s="82">
        <f t="shared" si="17"/>
        <v>0</v>
      </c>
      <c r="AG38" s="82">
        <f t="shared" si="17"/>
        <v>0</v>
      </c>
      <c r="AH38" s="82">
        <f t="shared" si="17"/>
        <v>0</v>
      </c>
      <c r="AI38" s="82">
        <f t="shared" si="17"/>
        <v>0</v>
      </c>
      <c r="AJ38" s="82">
        <f t="shared" si="17"/>
        <v>0</v>
      </c>
      <c r="AK38" s="82">
        <f t="shared" si="17"/>
        <v>0</v>
      </c>
      <c r="AL38" s="82">
        <f t="shared" si="17"/>
        <v>0</v>
      </c>
      <c r="AM38" s="83">
        <f t="shared" ref="AM38:AM43" si="20">SUM(AD38:AL38)</f>
        <v>0</v>
      </c>
      <c r="AO38" s="81" t="s">
        <v>48</v>
      </c>
      <c r="AP38" s="81">
        <v>1</v>
      </c>
      <c r="AQ38" s="82">
        <f t="shared" si="18"/>
        <v>0</v>
      </c>
      <c r="AR38" s="82">
        <f t="shared" si="19"/>
        <v>0</v>
      </c>
      <c r="AS38" s="82">
        <f t="shared" si="19"/>
        <v>0</v>
      </c>
      <c r="AT38" s="82">
        <f t="shared" si="19"/>
        <v>0</v>
      </c>
      <c r="AU38" s="82">
        <f t="shared" si="19"/>
        <v>0</v>
      </c>
      <c r="AV38" s="82">
        <f t="shared" si="19"/>
        <v>0</v>
      </c>
      <c r="AW38" s="82">
        <f t="shared" si="19"/>
        <v>0</v>
      </c>
      <c r="AX38" s="82">
        <f t="shared" si="19"/>
        <v>0</v>
      </c>
      <c r="AY38" s="82">
        <f t="shared" si="19"/>
        <v>0</v>
      </c>
      <c r="AZ38" s="83">
        <f t="shared" ref="AZ38:AZ43" si="21">SUM(AQ38:AY38)</f>
        <v>0</v>
      </c>
    </row>
    <row r="39" spans="2:66" s="2" customFormat="1" x14ac:dyDescent="0.25">
      <c r="B39" s="23"/>
      <c r="C39" s="23"/>
      <c r="D39" s="24"/>
      <c r="E39" s="24"/>
      <c r="F39" s="25">
        <f t="shared" si="0"/>
        <v>2.5</v>
      </c>
      <c r="G39" s="26"/>
      <c r="H39" s="26"/>
      <c r="I39" s="27"/>
      <c r="J39" s="26"/>
      <c r="K39" s="48"/>
      <c r="L39" s="28"/>
      <c r="M39" s="29"/>
      <c r="N39" s="30">
        <f t="shared" si="7"/>
        <v>0</v>
      </c>
      <c r="O39" s="44" t="str">
        <f t="shared" si="1"/>
        <v/>
      </c>
      <c r="P39" s="44" t="str">
        <f t="shared" si="2"/>
        <v/>
      </c>
      <c r="Q39" s="44" t="str">
        <f t="shared" si="3"/>
        <v/>
      </c>
      <c r="R39" s="32" t="str">
        <f t="shared" si="4"/>
        <v/>
      </c>
      <c r="S39" s="33"/>
      <c r="T39" s="34"/>
      <c r="U39" s="35" t="str">
        <f t="shared" si="8"/>
        <v/>
      </c>
      <c r="V39" s="33"/>
      <c r="W39" s="36" t="str">
        <f t="shared" si="9"/>
        <v/>
      </c>
      <c r="X39" s="36" t="str">
        <f t="shared" si="5"/>
        <v/>
      </c>
      <c r="Y39" s="36" t="str">
        <f t="shared" si="6"/>
        <v/>
      </c>
      <c r="AB39" s="81" t="s">
        <v>48</v>
      </c>
      <c r="AC39" s="81">
        <v>2</v>
      </c>
      <c r="AD39" s="82">
        <f t="shared" si="16"/>
        <v>0</v>
      </c>
      <c r="AE39" s="82">
        <f t="shared" si="17"/>
        <v>0</v>
      </c>
      <c r="AF39" s="82">
        <f t="shared" si="17"/>
        <v>0</v>
      </c>
      <c r="AG39" s="82">
        <f t="shared" si="17"/>
        <v>0</v>
      </c>
      <c r="AH39" s="82">
        <f t="shared" si="17"/>
        <v>0</v>
      </c>
      <c r="AI39" s="82">
        <f t="shared" si="17"/>
        <v>0</v>
      </c>
      <c r="AJ39" s="82">
        <f t="shared" si="17"/>
        <v>0</v>
      </c>
      <c r="AK39" s="82">
        <f t="shared" si="17"/>
        <v>0</v>
      </c>
      <c r="AL39" s="82">
        <f t="shared" si="17"/>
        <v>0</v>
      </c>
      <c r="AM39" s="83">
        <f t="shared" si="20"/>
        <v>0</v>
      </c>
      <c r="AO39" s="81" t="s">
        <v>48</v>
      </c>
      <c r="AP39" s="81">
        <v>2</v>
      </c>
      <c r="AQ39" s="82">
        <f t="shared" si="18"/>
        <v>0</v>
      </c>
      <c r="AR39" s="82">
        <f t="shared" si="19"/>
        <v>0</v>
      </c>
      <c r="AS39" s="82">
        <f t="shared" si="19"/>
        <v>0</v>
      </c>
      <c r="AT39" s="82">
        <f t="shared" si="19"/>
        <v>0</v>
      </c>
      <c r="AU39" s="82">
        <f t="shared" si="19"/>
        <v>0</v>
      </c>
      <c r="AV39" s="82">
        <f t="shared" si="19"/>
        <v>0</v>
      </c>
      <c r="AW39" s="82">
        <f t="shared" si="19"/>
        <v>0</v>
      </c>
      <c r="AX39" s="82">
        <f t="shared" si="19"/>
        <v>0</v>
      </c>
      <c r="AY39" s="82">
        <f t="shared" si="19"/>
        <v>0</v>
      </c>
      <c r="AZ39" s="83">
        <f t="shared" si="21"/>
        <v>0</v>
      </c>
    </row>
    <row r="40" spans="2:66" s="2" customFormat="1" x14ac:dyDescent="0.25">
      <c r="B40" s="23"/>
      <c r="C40" s="23"/>
      <c r="D40" s="24"/>
      <c r="E40" s="24"/>
      <c r="F40" s="25">
        <f t="shared" si="0"/>
        <v>2.5</v>
      </c>
      <c r="G40" s="26"/>
      <c r="H40" s="26"/>
      <c r="I40" s="27"/>
      <c r="J40" s="26"/>
      <c r="K40" s="48"/>
      <c r="L40" s="28"/>
      <c r="M40" s="29"/>
      <c r="N40" s="30">
        <f t="shared" si="7"/>
        <v>0</v>
      </c>
      <c r="O40" s="44" t="str">
        <f t="shared" si="1"/>
        <v/>
      </c>
      <c r="P40" s="44" t="str">
        <f t="shared" si="2"/>
        <v/>
      </c>
      <c r="Q40" s="44" t="str">
        <f t="shared" si="3"/>
        <v/>
      </c>
      <c r="R40" s="32" t="str">
        <f t="shared" si="4"/>
        <v/>
      </c>
      <c r="S40" s="33"/>
      <c r="T40" s="34"/>
      <c r="U40" s="35" t="str">
        <f t="shared" si="8"/>
        <v/>
      </c>
      <c r="V40" s="33"/>
      <c r="W40" s="36" t="str">
        <f t="shared" si="9"/>
        <v/>
      </c>
      <c r="X40" s="36" t="str">
        <f t="shared" si="5"/>
        <v/>
      </c>
      <c r="Y40" s="36" t="str">
        <f t="shared" si="6"/>
        <v/>
      </c>
      <c r="AB40" s="81" t="s">
        <v>48</v>
      </c>
      <c r="AC40" s="81">
        <v>3</v>
      </c>
      <c r="AD40" s="82">
        <f t="shared" si="16"/>
        <v>0</v>
      </c>
      <c r="AE40" s="82">
        <f t="shared" si="17"/>
        <v>0</v>
      </c>
      <c r="AF40" s="82">
        <f t="shared" si="17"/>
        <v>0</v>
      </c>
      <c r="AG40" s="82">
        <f t="shared" si="17"/>
        <v>0</v>
      </c>
      <c r="AH40" s="82">
        <f t="shared" si="17"/>
        <v>0</v>
      </c>
      <c r="AI40" s="82">
        <f t="shared" si="17"/>
        <v>0</v>
      </c>
      <c r="AJ40" s="82">
        <f t="shared" si="17"/>
        <v>0</v>
      </c>
      <c r="AK40" s="82">
        <f t="shared" si="17"/>
        <v>0</v>
      </c>
      <c r="AL40" s="82">
        <f t="shared" si="17"/>
        <v>0</v>
      </c>
      <c r="AM40" s="83">
        <f t="shared" si="20"/>
        <v>0</v>
      </c>
      <c r="AO40" s="81" t="s">
        <v>48</v>
      </c>
      <c r="AP40" s="81">
        <v>3</v>
      </c>
      <c r="AQ40" s="82">
        <f t="shared" si="18"/>
        <v>0</v>
      </c>
      <c r="AR40" s="82">
        <f t="shared" si="19"/>
        <v>0</v>
      </c>
      <c r="AS40" s="82">
        <f t="shared" si="19"/>
        <v>0</v>
      </c>
      <c r="AT40" s="82">
        <f t="shared" si="19"/>
        <v>0</v>
      </c>
      <c r="AU40" s="82">
        <f t="shared" si="19"/>
        <v>0</v>
      </c>
      <c r="AV40" s="82">
        <f t="shared" si="19"/>
        <v>0</v>
      </c>
      <c r="AW40" s="82">
        <f t="shared" si="19"/>
        <v>0</v>
      </c>
      <c r="AX40" s="82">
        <f t="shared" si="19"/>
        <v>0</v>
      </c>
      <c r="AY40" s="82">
        <f t="shared" si="19"/>
        <v>0</v>
      </c>
      <c r="AZ40" s="83">
        <f t="shared" si="21"/>
        <v>0</v>
      </c>
    </row>
    <row r="41" spans="2:66" s="2" customFormat="1" x14ac:dyDescent="0.25">
      <c r="B41" s="23"/>
      <c r="C41" s="23"/>
      <c r="D41" s="24"/>
      <c r="E41" s="24"/>
      <c r="F41" s="25">
        <f t="shared" si="0"/>
        <v>2.5</v>
      </c>
      <c r="G41" s="26"/>
      <c r="H41" s="26"/>
      <c r="I41" s="27"/>
      <c r="J41" s="26"/>
      <c r="K41" s="48"/>
      <c r="L41" s="28"/>
      <c r="M41" s="29"/>
      <c r="N41" s="30">
        <f t="shared" si="7"/>
        <v>0</v>
      </c>
      <c r="O41" s="44" t="str">
        <f t="shared" si="1"/>
        <v/>
      </c>
      <c r="P41" s="44" t="str">
        <f t="shared" si="2"/>
        <v/>
      </c>
      <c r="Q41" s="44" t="str">
        <f t="shared" si="3"/>
        <v/>
      </c>
      <c r="R41" s="32" t="str">
        <f t="shared" si="4"/>
        <v/>
      </c>
      <c r="S41" s="33"/>
      <c r="T41" s="34"/>
      <c r="U41" s="35" t="str">
        <f t="shared" si="8"/>
        <v/>
      </c>
      <c r="V41" s="33"/>
      <c r="W41" s="36" t="str">
        <f t="shared" si="9"/>
        <v/>
      </c>
      <c r="X41" s="36" t="str">
        <f t="shared" si="5"/>
        <v/>
      </c>
      <c r="Y41" s="36" t="str">
        <f t="shared" si="6"/>
        <v/>
      </c>
      <c r="AB41" s="81" t="s">
        <v>48</v>
      </c>
      <c r="AC41" s="81">
        <v>4</v>
      </c>
      <c r="AD41" s="82">
        <f t="shared" si="16"/>
        <v>0</v>
      </c>
      <c r="AE41" s="82">
        <f t="shared" si="17"/>
        <v>0</v>
      </c>
      <c r="AF41" s="82">
        <f t="shared" si="17"/>
        <v>0</v>
      </c>
      <c r="AG41" s="82">
        <f t="shared" si="17"/>
        <v>0</v>
      </c>
      <c r="AH41" s="82">
        <f t="shared" si="17"/>
        <v>0</v>
      </c>
      <c r="AI41" s="82">
        <f t="shared" si="17"/>
        <v>0</v>
      </c>
      <c r="AJ41" s="82">
        <f t="shared" si="17"/>
        <v>0</v>
      </c>
      <c r="AK41" s="82">
        <f t="shared" si="17"/>
        <v>0</v>
      </c>
      <c r="AL41" s="82">
        <f t="shared" si="17"/>
        <v>0</v>
      </c>
      <c r="AM41" s="83">
        <f t="shared" si="20"/>
        <v>0</v>
      </c>
      <c r="AO41" s="81" t="s">
        <v>48</v>
      </c>
      <c r="AP41" s="81">
        <v>4</v>
      </c>
      <c r="AQ41" s="82">
        <f t="shared" si="18"/>
        <v>0</v>
      </c>
      <c r="AR41" s="82">
        <f t="shared" si="19"/>
        <v>0</v>
      </c>
      <c r="AS41" s="82">
        <f t="shared" si="19"/>
        <v>0</v>
      </c>
      <c r="AT41" s="82">
        <f t="shared" si="19"/>
        <v>0</v>
      </c>
      <c r="AU41" s="82">
        <f t="shared" si="19"/>
        <v>0</v>
      </c>
      <c r="AV41" s="82">
        <f t="shared" si="19"/>
        <v>0</v>
      </c>
      <c r="AW41" s="82">
        <f t="shared" si="19"/>
        <v>0</v>
      </c>
      <c r="AX41" s="82">
        <f t="shared" si="19"/>
        <v>0</v>
      </c>
      <c r="AY41" s="82">
        <f t="shared" si="19"/>
        <v>0</v>
      </c>
      <c r="AZ41" s="83">
        <f t="shared" si="21"/>
        <v>0</v>
      </c>
    </row>
    <row r="42" spans="2:66" s="2" customFormat="1" x14ac:dyDescent="0.25">
      <c r="B42" s="23"/>
      <c r="C42" s="23"/>
      <c r="D42" s="24"/>
      <c r="E42" s="24"/>
      <c r="F42" s="25">
        <f t="shared" si="0"/>
        <v>2.5</v>
      </c>
      <c r="G42" s="26"/>
      <c r="H42" s="26"/>
      <c r="I42" s="27"/>
      <c r="J42" s="26"/>
      <c r="K42" s="48"/>
      <c r="L42" s="28"/>
      <c r="M42" s="29"/>
      <c r="N42" s="30">
        <f t="shared" si="7"/>
        <v>0</v>
      </c>
      <c r="O42" s="44" t="str">
        <f t="shared" si="1"/>
        <v/>
      </c>
      <c r="P42" s="44" t="str">
        <f t="shared" si="2"/>
        <v/>
      </c>
      <c r="Q42" s="44" t="str">
        <f t="shared" si="3"/>
        <v/>
      </c>
      <c r="R42" s="32" t="str">
        <f t="shared" si="4"/>
        <v/>
      </c>
      <c r="S42" s="33"/>
      <c r="T42" s="34"/>
      <c r="U42" s="35" t="str">
        <f t="shared" si="8"/>
        <v/>
      </c>
      <c r="V42" s="33"/>
      <c r="W42" s="36" t="str">
        <f t="shared" si="9"/>
        <v/>
      </c>
      <c r="X42" s="36" t="str">
        <f t="shared" si="5"/>
        <v/>
      </c>
      <c r="Y42" s="36" t="str">
        <f t="shared" si="6"/>
        <v/>
      </c>
      <c r="AB42" s="81" t="s">
        <v>48</v>
      </c>
      <c r="AC42" s="81">
        <v>5</v>
      </c>
      <c r="AD42" s="82">
        <f t="shared" si="16"/>
        <v>0</v>
      </c>
      <c r="AE42" s="82">
        <f t="shared" si="17"/>
        <v>0</v>
      </c>
      <c r="AF42" s="82">
        <f t="shared" si="17"/>
        <v>0</v>
      </c>
      <c r="AG42" s="82">
        <f t="shared" si="17"/>
        <v>0</v>
      </c>
      <c r="AH42" s="82">
        <f t="shared" si="17"/>
        <v>0</v>
      </c>
      <c r="AI42" s="82">
        <f t="shared" si="17"/>
        <v>0</v>
      </c>
      <c r="AJ42" s="82">
        <f t="shared" si="17"/>
        <v>0</v>
      </c>
      <c r="AK42" s="82">
        <f t="shared" si="17"/>
        <v>0</v>
      </c>
      <c r="AL42" s="82">
        <f t="shared" si="17"/>
        <v>0</v>
      </c>
      <c r="AM42" s="83">
        <f t="shared" si="20"/>
        <v>0</v>
      </c>
      <c r="AO42" s="81" t="s">
        <v>48</v>
      </c>
      <c r="AP42" s="81">
        <v>5</v>
      </c>
      <c r="AQ42" s="82">
        <f t="shared" si="18"/>
        <v>0</v>
      </c>
      <c r="AR42" s="82">
        <f t="shared" si="19"/>
        <v>0</v>
      </c>
      <c r="AS42" s="82">
        <f t="shared" si="19"/>
        <v>0</v>
      </c>
      <c r="AT42" s="82">
        <f t="shared" si="19"/>
        <v>0</v>
      </c>
      <c r="AU42" s="82">
        <f t="shared" si="19"/>
        <v>0</v>
      </c>
      <c r="AV42" s="82">
        <f t="shared" si="19"/>
        <v>0</v>
      </c>
      <c r="AW42" s="82">
        <f t="shared" si="19"/>
        <v>0</v>
      </c>
      <c r="AX42" s="82">
        <f t="shared" si="19"/>
        <v>0</v>
      </c>
      <c r="AY42" s="82">
        <f t="shared" si="19"/>
        <v>0</v>
      </c>
      <c r="AZ42" s="83">
        <f t="shared" si="21"/>
        <v>0</v>
      </c>
    </row>
    <row r="43" spans="2:66" s="2" customFormat="1" x14ac:dyDescent="0.25">
      <c r="B43" s="23"/>
      <c r="C43" s="23"/>
      <c r="D43" s="24"/>
      <c r="E43" s="24"/>
      <c r="F43" s="25">
        <f t="shared" si="0"/>
        <v>2.5</v>
      </c>
      <c r="G43" s="26"/>
      <c r="H43" s="26"/>
      <c r="I43" s="27"/>
      <c r="J43" s="26"/>
      <c r="K43" s="48"/>
      <c r="L43" s="28"/>
      <c r="M43" s="29"/>
      <c r="N43" s="30">
        <f t="shared" si="7"/>
        <v>0</v>
      </c>
      <c r="O43" s="44" t="str">
        <f t="shared" si="1"/>
        <v/>
      </c>
      <c r="P43" s="44" t="str">
        <f t="shared" si="2"/>
        <v/>
      </c>
      <c r="Q43" s="44" t="str">
        <f t="shared" si="3"/>
        <v/>
      </c>
      <c r="R43" s="32" t="str">
        <f t="shared" si="4"/>
        <v/>
      </c>
      <c r="S43" s="33"/>
      <c r="T43" s="34"/>
      <c r="U43" s="35" t="str">
        <f t="shared" si="8"/>
        <v/>
      </c>
      <c r="V43" s="33"/>
      <c r="W43" s="36" t="str">
        <f t="shared" si="9"/>
        <v/>
      </c>
      <c r="X43" s="36" t="str">
        <f t="shared" si="5"/>
        <v/>
      </c>
      <c r="Y43" s="36" t="str">
        <f t="shared" si="6"/>
        <v/>
      </c>
      <c r="AB43" s="81" t="s">
        <v>48</v>
      </c>
      <c r="AC43" s="81">
        <v>6</v>
      </c>
      <c r="AD43" s="82">
        <f t="shared" si="16"/>
        <v>0</v>
      </c>
      <c r="AE43" s="82">
        <f t="shared" si="17"/>
        <v>0</v>
      </c>
      <c r="AF43" s="82">
        <f t="shared" si="17"/>
        <v>0</v>
      </c>
      <c r="AG43" s="82">
        <f t="shared" si="17"/>
        <v>0</v>
      </c>
      <c r="AH43" s="82">
        <f t="shared" si="17"/>
        <v>0</v>
      </c>
      <c r="AI43" s="82">
        <f t="shared" si="17"/>
        <v>0</v>
      </c>
      <c r="AJ43" s="82">
        <f t="shared" si="17"/>
        <v>0</v>
      </c>
      <c r="AK43" s="82">
        <f t="shared" si="17"/>
        <v>0</v>
      </c>
      <c r="AL43" s="82">
        <f t="shared" si="17"/>
        <v>0</v>
      </c>
      <c r="AM43" s="83">
        <f t="shared" si="20"/>
        <v>0</v>
      </c>
      <c r="AO43" s="81" t="s">
        <v>48</v>
      </c>
      <c r="AP43" s="81">
        <v>6</v>
      </c>
      <c r="AQ43" s="82">
        <f t="shared" si="18"/>
        <v>0</v>
      </c>
      <c r="AR43" s="82">
        <f t="shared" si="19"/>
        <v>0</v>
      </c>
      <c r="AS43" s="82">
        <f t="shared" si="19"/>
        <v>0</v>
      </c>
      <c r="AT43" s="82">
        <f t="shared" si="19"/>
        <v>0</v>
      </c>
      <c r="AU43" s="82">
        <f t="shared" si="19"/>
        <v>0</v>
      </c>
      <c r="AV43" s="82">
        <f t="shared" si="19"/>
        <v>0</v>
      </c>
      <c r="AW43" s="82">
        <f t="shared" si="19"/>
        <v>0</v>
      </c>
      <c r="AX43" s="82">
        <f t="shared" si="19"/>
        <v>0</v>
      </c>
      <c r="AY43" s="82">
        <f t="shared" si="19"/>
        <v>0</v>
      </c>
      <c r="AZ43" s="83">
        <f t="shared" si="21"/>
        <v>0</v>
      </c>
    </row>
    <row r="44" spans="2:66" s="2" customFormat="1" x14ac:dyDescent="0.25">
      <c r="B44" s="23"/>
      <c r="C44" s="23"/>
      <c r="D44" s="24"/>
      <c r="E44" s="24"/>
      <c r="F44" s="25">
        <f t="shared" si="0"/>
        <v>2.5</v>
      </c>
      <c r="G44" s="26"/>
      <c r="H44" s="26"/>
      <c r="I44" s="27"/>
      <c r="J44" s="26"/>
      <c r="K44" s="48"/>
      <c r="L44" s="28"/>
      <c r="M44" s="29"/>
      <c r="N44" s="30">
        <f t="shared" si="7"/>
        <v>0</v>
      </c>
      <c r="O44" s="44" t="str">
        <f t="shared" si="1"/>
        <v/>
      </c>
      <c r="P44" s="44" t="str">
        <f t="shared" si="2"/>
        <v/>
      </c>
      <c r="Q44" s="44" t="str">
        <f t="shared" si="3"/>
        <v/>
      </c>
      <c r="R44" s="32" t="str">
        <f t="shared" si="4"/>
        <v/>
      </c>
      <c r="S44" s="33"/>
      <c r="T44" s="34"/>
      <c r="U44" s="35" t="str">
        <f t="shared" si="8"/>
        <v/>
      </c>
      <c r="V44" s="33"/>
      <c r="W44" s="36" t="str">
        <f t="shared" si="9"/>
        <v/>
      </c>
      <c r="X44" s="36" t="str">
        <f t="shared" si="5"/>
        <v/>
      </c>
      <c r="Y44" s="36" t="str">
        <f t="shared" si="6"/>
        <v/>
      </c>
      <c r="AB44"/>
      <c r="AC44"/>
      <c r="AD44"/>
      <c r="AE44"/>
      <c r="AF44"/>
      <c r="AG44"/>
      <c r="AH44"/>
      <c r="AI44"/>
      <c r="AO44"/>
      <c r="AP44"/>
      <c r="AQ44"/>
      <c r="AR44"/>
      <c r="AS44"/>
      <c r="AT44"/>
      <c r="AU44"/>
      <c r="AV44"/>
      <c r="BE44" s="84"/>
      <c r="BF44" s="85"/>
      <c r="BG44" s="85"/>
      <c r="BH44" s="85"/>
      <c r="BI44" s="85"/>
      <c r="BJ44" s="85"/>
      <c r="BK44" s="85"/>
      <c r="BL44" s="85"/>
      <c r="BM44" s="86"/>
      <c r="BN44" s="86"/>
    </row>
    <row r="45" spans="2:66" s="2" customFormat="1" x14ac:dyDescent="0.25">
      <c r="B45" s="23"/>
      <c r="C45" s="23"/>
      <c r="D45" s="24"/>
      <c r="E45" s="24"/>
      <c r="F45" s="25">
        <f t="shared" si="0"/>
        <v>2.5</v>
      </c>
      <c r="G45" s="26"/>
      <c r="H45" s="26"/>
      <c r="I45" s="27"/>
      <c r="J45" s="26"/>
      <c r="K45" s="48"/>
      <c r="L45" s="28"/>
      <c r="M45" s="29"/>
      <c r="N45" s="30">
        <f t="shared" si="7"/>
        <v>0</v>
      </c>
      <c r="O45" s="44" t="str">
        <f t="shared" si="1"/>
        <v/>
      </c>
      <c r="P45" s="44" t="str">
        <f t="shared" si="2"/>
        <v/>
      </c>
      <c r="Q45" s="44" t="str">
        <f t="shared" si="3"/>
        <v/>
      </c>
      <c r="R45" s="32" t="str">
        <f t="shared" si="4"/>
        <v/>
      </c>
      <c r="S45" s="33"/>
      <c r="T45" s="34"/>
      <c r="U45" s="35" t="str">
        <f t="shared" si="8"/>
        <v/>
      </c>
      <c r="V45" s="33"/>
      <c r="W45" s="36" t="str">
        <f t="shared" si="9"/>
        <v/>
      </c>
      <c r="X45" s="36" t="str">
        <f t="shared" si="5"/>
        <v/>
      </c>
      <c r="Y45" s="36" t="str">
        <f t="shared" si="6"/>
        <v/>
      </c>
      <c r="AB45" s="77" t="s">
        <v>14</v>
      </c>
      <c r="AC45" s="77" t="s">
        <v>12</v>
      </c>
      <c r="AD45" s="80">
        <f>AD$36</f>
        <v>0.3</v>
      </c>
      <c r="AE45" s="80">
        <f t="shared" ref="AE45:AL45" si="22">AE$36</f>
        <v>0.4</v>
      </c>
      <c r="AF45" s="80">
        <f t="shared" si="22"/>
        <v>0.5</v>
      </c>
      <c r="AG45" s="80">
        <f t="shared" si="22"/>
        <v>0.6</v>
      </c>
      <c r="AH45" s="80">
        <f t="shared" si="22"/>
        <v>0.7</v>
      </c>
      <c r="AI45" s="80">
        <f t="shared" si="22"/>
        <v>0.8</v>
      </c>
      <c r="AJ45" s="80">
        <f t="shared" si="22"/>
        <v>0.9</v>
      </c>
      <c r="AK45" s="80">
        <f t="shared" si="22"/>
        <v>1</v>
      </c>
      <c r="AL45" s="80">
        <f t="shared" si="22"/>
        <v>1.1000000000000001</v>
      </c>
      <c r="AM45" s="79" t="s">
        <v>47</v>
      </c>
      <c r="AO45" s="77" t="s">
        <v>14</v>
      </c>
      <c r="AP45" s="77" t="s">
        <v>12</v>
      </c>
      <c r="AQ45" s="80">
        <f>AQ$36</f>
        <v>0.3</v>
      </c>
      <c r="AR45" s="80">
        <f t="shared" ref="AR45:AY45" si="23">AR$36</f>
        <v>0.4</v>
      </c>
      <c r="AS45" s="80">
        <f t="shared" si="23"/>
        <v>0.5</v>
      </c>
      <c r="AT45" s="80">
        <f t="shared" si="23"/>
        <v>0.6</v>
      </c>
      <c r="AU45" s="80">
        <f t="shared" si="23"/>
        <v>0.7</v>
      </c>
      <c r="AV45" s="80">
        <f t="shared" si="23"/>
        <v>0.8</v>
      </c>
      <c r="AW45" s="80">
        <f t="shared" si="23"/>
        <v>0.9</v>
      </c>
      <c r="AX45" s="80">
        <f t="shared" si="23"/>
        <v>1</v>
      </c>
      <c r="AY45" s="80">
        <f t="shared" si="23"/>
        <v>1.1000000000000001</v>
      </c>
      <c r="AZ45" s="79" t="s">
        <v>47</v>
      </c>
      <c r="BE45" s="84"/>
      <c r="BF45" s="87"/>
      <c r="BG45" s="87"/>
      <c r="BH45" s="87"/>
      <c r="BI45" s="87"/>
      <c r="BJ45" s="87"/>
      <c r="BK45" s="87"/>
      <c r="BL45" s="87"/>
      <c r="BM45" s="86"/>
      <c r="BN45" s="86"/>
    </row>
    <row r="46" spans="2:66" s="2" customFormat="1" x14ac:dyDescent="0.25">
      <c r="B46" s="23"/>
      <c r="C46" s="23"/>
      <c r="D46" s="24"/>
      <c r="E46" s="24"/>
      <c r="F46" s="25">
        <f t="shared" si="0"/>
        <v>2.5</v>
      </c>
      <c r="G46" s="26"/>
      <c r="H46" s="26"/>
      <c r="I46" s="27"/>
      <c r="J46" s="26"/>
      <c r="K46" s="48"/>
      <c r="L46" s="28"/>
      <c r="M46" s="29"/>
      <c r="N46" s="30">
        <f t="shared" si="7"/>
        <v>0</v>
      </c>
      <c r="O46" s="44" t="str">
        <f t="shared" si="1"/>
        <v/>
      </c>
      <c r="P46" s="44" t="str">
        <f t="shared" si="2"/>
        <v/>
      </c>
      <c r="Q46" s="44" t="str">
        <f t="shared" si="3"/>
        <v/>
      </c>
      <c r="R46" s="32" t="str">
        <f t="shared" si="4"/>
        <v/>
      </c>
      <c r="S46" s="33"/>
      <c r="T46" s="34"/>
      <c r="U46" s="35" t="str">
        <f t="shared" si="8"/>
        <v/>
      </c>
      <c r="V46" s="33"/>
      <c r="W46" s="36" t="str">
        <f t="shared" si="9"/>
        <v/>
      </c>
      <c r="X46" s="36" t="str">
        <f t="shared" si="5"/>
        <v/>
      </c>
      <c r="Y46" s="36" t="str">
        <f t="shared" si="6"/>
        <v/>
      </c>
      <c r="AB46" s="81" t="s">
        <v>49</v>
      </c>
      <c r="AC46" s="81">
        <v>0</v>
      </c>
      <c r="AD46" s="82">
        <f t="shared" ref="AD46:AD52" si="24">COUNTIFS($E$7:$E$202,$AC46,$G$7:$G$202,$AB46,$N$7:$N$202,"&lt;="&amp;AD$36)</f>
        <v>0</v>
      </c>
      <c r="AE46" s="82">
        <f t="shared" ref="AE46:AL52" si="25">COUNTIFS($E$7:$E$202,$AC46,$G$7:$G$202,$AB46,$N$7:$N$202,"&lt;="&amp;AE$36,$N$7:$N$202,"&gt;"&amp;AD$36)</f>
        <v>0</v>
      </c>
      <c r="AF46" s="82">
        <f t="shared" si="25"/>
        <v>0</v>
      </c>
      <c r="AG46" s="82">
        <f t="shared" si="25"/>
        <v>0</v>
      </c>
      <c r="AH46" s="82">
        <f t="shared" si="25"/>
        <v>0</v>
      </c>
      <c r="AI46" s="82">
        <f t="shared" si="25"/>
        <v>0</v>
      </c>
      <c r="AJ46" s="82">
        <f t="shared" si="25"/>
        <v>0</v>
      </c>
      <c r="AK46" s="82">
        <f t="shared" si="25"/>
        <v>0</v>
      </c>
      <c r="AL46" s="82">
        <f t="shared" si="25"/>
        <v>0</v>
      </c>
      <c r="AM46" s="83">
        <f>SUM(AD46:AL46)</f>
        <v>0</v>
      </c>
      <c r="AO46" s="81" t="s">
        <v>49</v>
      </c>
      <c r="AP46" s="81">
        <v>0</v>
      </c>
      <c r="AQ46" s="82">
        <f t="shared" ref="AQ46:AQ52" si="26">COUNTIFS($E$7:$E$202,$AC46,$G$7:$G$202,$AB46,$U$7:$U$202,"&lt;="&amp;AQ$36)</f>
        <v>0</v>
      </c>
      <c r="AR46" s="82">
        <f t="shared" ref="AR46:AY52" si="27">COUNTIFS($E$7:$E$202,$AC46,$G$7:$G$202,$AB46,$U$7:$U$202,"&lt;="&amp;AR$36,$U$7:$U$202,"&gt;"&amp;AQ$36)</f>
        <v>0</v>
      </c>
      <c r="AS46" s="82">
        <f t="shared" si="27"/>
        <v>0</v>
      </c>
      <c r="AT46" s="82">
        <f t="shared" si="27"/>
        <v>0</v>
      </c>
      <c r="AU46" s="82">
        <f t="shared" si="27"/>
        <v>0</v>
      </c>
      <c r="AV46" s="82">
        <f t="shared" si="27"/>
        <v>0</v>
      </c>
      <c r="AW46" s="82">
        <f t="shared" si="27"/>
        <v>0</v>
      </c>
      <c r="AX46" s="82">
        <f t="shared" si="27"/>
        <v>0</v>
      </c>
      <c r="AY46" s="82">
        <f t="shared" si="27"/>
        <v>0</v>
      </c>
      <c r="AZ46" s="83">
        <f>SUM(AQ46:AY46)</f>
        <v>0</v>
      </c>
      <c r="BE46" s="88"/>
      <c r="BF46" s="89"/>
      <c r="BG46" s="89"/>
      <c r="BH46" s="64"/>
      <c r="BI46" s="64"/>
      <c r="BJ46" s="64"/>
      <c r="BK46" s="64"/>
      <c r="BL46" s="64"/>
      <c r="BM46" s="64"/>
      <c r="BN46" s="90"/>
    </row>
    <row r="47" spans="2:66" s="2" customFormat="1" x14ac:dyDescent="0.25">
      <c r="B47" s="23"/>
      <c r="C47" s="23"/>
      <c r="D47" s="24"/>
      <c r="E47" s="24"/>
      <c r="F47" s="25">
        <f t="shared" si="0"/>
        <v>2.5</v>
      </c>
      <c r="G47" s="26"/>
      <c r="H47" s="26"/>
      <c r="I47" s="27"/>
      <c r="J47" s="26"/>
      <c r="K47" s="48"/>
      <c r="L47" s="28"/>
      <c r="M47" s="29"/>
      <c r="N47" s="30">
        <f t="shared" si="7"/>
        <v>0</v>
      </c>
      <c r="O47" s="44" t="str">
        <f t="shared" si="1"/>
        <v/>
      </c>
      <c r="P47" s="44" t="str">
        <f t="shared" si="2"/>
        <v/>
      </c>
      <c r="Q47" s="44" t="str">
        <f t="shared" si="3"/>
        <v/>
      </c>
      <c r="R47" s="32" t="str">
        <f t="shared" si="4"/>
        <v/>
      </c>
      <c r="S47" s="33"/>
      <c r="T47" s="34"/>
      <c r="U47" s="35" t="str">
        <f t="shared" si="8"/>
        <v/>
      </c>
      <c r="V47" s="33"/>
      <c r="W47" s="36" t="str">
        <f t="shared" si="9"/>
        <v/>
      </c>
      <c r="X47" s="36" t="str">
        <f t="shared" si="5"/>
        <v/>
      </c>
      <c r="Y47" s="36" t="str">
        <f t="shared" si="6"/>
        <v/>
      </c>
      <c r="AB47" s="81" t="s">
        <v>49</v>
      </c>
      <c r="AC47" s="81">
        <v>1</v>
      </c>
      <c r="AD47" s="82">
        <f t="shared" si="24"/>
        <v>0</v>
      </c>
      <c r="AE47" s="82">
        <f t="shared" si="25"/>
        <v>0</v>
      </c>
      <c r="AF47" s="82">
        <f t="shared" si="25"/>
        <v>0</v>
      </c>
      <c r="AG47" s="82">
        <f t="shared" si="25"/>
        <v>0</v>
      </c>
      <c r="AH47" s="82">
        <f t="shared" si="25"/>
        <v>0</v>
      </c>
      <c r="AI47" s="82">
        <f t="shared" si="25"/>
        <v>0</v>
      </c>
      <c r="AJ47" s="82">
        <f t="shared" si="25"/>
        <v>0</v>
      </c>
      <c r="AK47" s="82">
        <f t="shared" si="25"/>
        <v>0</v>
      </c>
      <c r="AL47" s="82">
        <f t="shared" si="25"/>
        <v>0</v>
      </c>
      <c r="AM47" s="83">
        <f t="shared" ref="AM47:AM52" si="28">SUM(AD47:AL47)</f>
        <v>0</v>
      </c>
      <c r="AO47" s="81" t="s">
        <v>49</v>
      </c>
      <c r="AP47" s="81">
        <v>1</v>
      </c>
      <c r="AQ47" s="82">
        <f t="shared" si="26"/>
        <v>0</v>
      </c>
      <c r="AR47" s="82">
        <f t="shared" si="27"/>
        <v>0</v>
      </c>
      <c r="AS47" s="82">
        <f t="shared" si="27"/>
        <v>0</v>
      </c>
      <c r="AT47" s="82">
        <f t="shared" si="27"/>
        <v>0</v>
      </c>
      <c r="AU47" s="82">
        <f t="shared" si="27"/>
        <v>0</v>
      </c>
      <c r="AV47" s="82">
        <f t="shared" si="27"/>
        <v>0</v>
      </c>
      <c r="AW47" s="82">
        <f t="shared" si="27"/>
        <v>0</v>
      </c>
      <c r="AX47" s="82">
        <f t="shared" si="27"/>
        <v>0</v>
      </c>
      <c r="AY47" s="82">
        <f t="shared" si="27"/>
        <v>0</v>
      </c>
      <c r="AZ47" s="83">
        <f t="shared" ref="AZ47:AZ52" si="29">SUM(AQ47:AY47)</f>
        <v>0</v>
      </c>
      <c r="BE47" s="88"/>
      <c r="BF47" s="64"/>
      <c r="BG47" s="64"/>
      <c r="BH47" s="64"/>
      <c r="BI47" s="64"/>
      <c r="BJ47" s="64"/>
      <c r="BK47" s="64"/>
      <c r="BL47" s="64"/>
      <c r="BM47" s="64"/>
      <c r="BN47" s="90"/>
    </row>
    <row r="48" spans="2:66" s="2" customFormat="1" x14ac:dyDescent="0.25">
      <c r="B48" s="23"/>
      <c r="C48" s="23"/>
      <c r="D48" s="24"/>
      <c r="E48" s="24"/>
      <c r="F48" s="25">
        <f t="shared" si="0"/>
        <v>2.5</v>
      </c>
      <c r="G48" s="26"/>
      <c r="H48" s="26"/>
      <c r="I48" s="27"/>
      <c r="J48" s="26"/>
      <c r="K48" s="48"/>
      <c r="L48" s="28"/>
      <c r="M48" s="29"/>
      <c r="N48" s="30">
        <f t="shared" si="7"/>
        <v>0</v>
      </c>
      <c r="O48" s="44" t="str">
        <f t="shared" si="1"/>
        <v/>
      </c>
      <c r="P48" s="44" t="str">
        <f t="shared" si="2"/>
        <v/>
      </c>
      <c r="Q48" s="44" t="str">
        <f t="shared" si="3"/>
        <v/>
      </c>
      <c r="R48" s="32" t="str">
        <f t="shared" si="4"/>
        <v/>
      </c>
      <c r="S48" s="33"/>
      <c r="T48" s="34"/>
      <c r="U48" s="35" t="str">
        <f t="shared" si="8"/>
        <v/>
      </c>
      <c r="V48" s="33"/>
      <c r="W48" s="36" t="str">
        <f t="shared" si="9"/>
        <v/>
      </c>
      <c r="X48" s="36" t="str">
        <f t="shared" si="5"/>
        <v/>
      </c>
      <c r="Y48" s="36" t="str">
        <f t="shared" si="6"/>
        <v/>
      </c>
      <c r="AB48" s="81" t="s">
        <v>49</v>
      </c>
      <c r="AC48" s="81">
        <v>2</v>
      </c>
      <c r="AD48" s="82">
        <f t="shared" si="24"/>
        <v>0</v>
      </c>
      <c r="AE48" s="82">
        <f t="shared" si="25"/>
        <v>0</v>
      </c>
      <c r="AF48" s="82">
        <f t="shared" si="25"/>
        <v>0</v>
      </c>
      <c r="AG48" s="82">
        <f t="shared" si="25"/>
        <v>0</v>
      </c>
      <c r="AH48" s="82">
        <f t="shared" si="25"/>
        <v>0</v>
      </c>
      <c r="AI48" s="82">
        <f t="shared" si="25"/>
        <v>0</v>
      </c>
      <c r="AJ48" s="82">
        <f t="shared" si="25"/>
        <v>0</v>
      </c>
      <c r="AK48" s="82">
        <f t="shared" si="25"/>
        <v>0</v>
      </c>
      <c r="AL48" s="82">
        <f t="shared" si="25"/>
        <v>0</v>
      </c>
      <c r="AM48" s="83">
        <f t="shared" si="28"/>
        <v>0</v>
      </c>
      <c r="AO48" s="81" t="s">
        <v>49</v>
      </c>
      <c r="AP48" s="81">
        <v>2</v>
      </c>
      <c r="AQ48" s="82">
        <f t="shared" si="26"/>
        <v>0</v>
      </c>
      <c r="AR48" s="82">
        <f t="shared" si="27"/>
        <v>0</v>
      </c>
      <c r="AS48" s="82">
        <f t="shared" si="27"/>
        <v>0</v>
      </c>
      <c r="AT48" s="82">
        <f t="shared" si="27"/>
        <v>0</v>
      </c>
      <c r="AU48" s="82">
        <f t="shared" si="27"/>
        <v>0</v>
      </c>
      <c r="AV48" s="82">
        <f t="shared" si="27"/>
        <v>0</v>
      </c>
      <c r="AW48" s="82">
        <f t="shared" si="27"/>
        <v>0</v>
      </c>
      <c r="AX48" s="82">
        <f t="shared" si="27"/>
        <v>0</v>
      </c>
      <c r="AY48" s="82">
        <f t="shared" si="27"/>
        <v>0</v>
      </c>
      <c r="AZ48" s="83">
        <f t="shared" si="29"/>
        <v>0</v>
      </c>
      <c r="BE48" s="88"/>
      <c r="BF48" s="64"/>
      <c r="BG48" s="64"/>
      <c r="BH48" s="64"/>
      <c r="BI48" s="64"/>
      <c r="BJ48" s="64"/>
      <c r="BK48" s="64"/>
      <c r="BL48" s="64"/>
      <c r="BM48" s="64"/>
      <c r="BN48" s="90"/>
    </row>
    <row r="49" spans="2:66" s="2" customFormat="1" x14ac:dyDescent="0.25">
      <c r="B49" s="23"/>
      <c r="C49" s="23"/>
      <c r="D49" s="24"/>
      <c r="E49" s="24"/>
      <c r="F49" s="25">
        <f t="shared" si="0"/>
        <v>2.5</v>
      </c>
      <c r="G49" s="26"/>
      <c r="H49" s="26"/>
      <c r="I49" s="27"/>
      <c r="J49" s="26"/>
      <c r="K49" s="48"/>
      <c r="L49" s="28"/>
      <c r="M49" s="29"/>
      <c r="N49" s="30">
        <f t="shared" si="7"/>
        <v>0</v>
      </c>
      <c r="O49" s="44" t="str">
        <f t="shared" si="1"/>
        <v/>
      </c>
      <c r="P49" s="44" t="str">
        <f t="shared" si="2"/>
        <v/>
      </c>
      <c r="Q49" s="44" t="str">
        <f t="shared" si="3"/>
        <v/>
      </c>
      <c r="R49" s="32" t="str">
        <f t="shared" si="4"/>
        <v/>
      </c>
      <c r="S49" s="33"/>
      <c r="T49" s="34"/>
      <c r="U49" s="35" t="str">
        <f t="shared" si="8"/>
        <v/>
      </c>
      <c r="V49" s="33"/>
      <c r="W49" s="36" t="str">
        <f t="shared" si="9"/>
        <v/>
      </c>
      <c r="X49" s="36" t="str">
        <f t="shared" si="5"/>
        <v/>
      </c>
      <c r="Y49" s="36" t="str">
        <f t="shared" si="6"/>
        <v/>
      </c>
      <c r="AB49" s="81" t="s">
        <v>49</v>
      </c>
      <c r="AC49" s="81">
        <v>3</v>
      </c>
      <c r="AD49" s="82">
        <f t="shared" si="24"/>
        <v>0</v>
      </c>
      <c r="AE49" s="82">
        <f t="shared" si="25"/>
        <v>0</v>
      </c>
      <c r="AF49" s="82">
        <f t="shared" si="25"/>
        <v>0</v>
      </c>
      <c r="AG49" s="82">
        <f t="shared" si="25"/>
        <v>0</v>
      </c>
      <c r="AH49" s="82">
        <f t="shared" si="25"/>
        <v>0</v>
      </c>
      <c r="AI49" s="82">
        <f t="shared" si="25"/>
        <v>0</v>
      </c>
      <c r="AJ49" s="82">
        <f t="shared" si="25"/>
        <v>0</v>
      </c>
      <c r="AK49" s="82">
        <f t="shared" si="25"/>
        <v>0</v>
      </c>
      <c r="AL49" s="82">
        <f t="shared" si="25"/>
        <v>0</v>
      </c>
      <c r="AM49" s="83">
        <f t="shared" si="28"/>
        <v>0</v>
      </c>
      <c r="AO49" s="81" t="s">
        <v>49</v>
      </c>
      <c r="AP49" s="81">
        <v>3</v>
      </c>
      <c r="AQ49" s="82">
        <f t="shared" si="26"/>
        <v>0</v>
      </c>
      <c r="AR49" s="82">
        <f t="shared" si="27"/>
        <v>0</v>
      </c>
      <c r="AS49" s="82">
        <f t="shared" si="27"/>
        <v>0</v>
      </c>
      <c r="AT49" s="82">
        <f t="shared" si="27"/>
        <v>0</v>
      </c>
      <c r="AU49" s="82">
        <f t="shared" si="27"/>
        <v>0</v>
      </c>
      <c r="AV49" s="82">
        <f t="shared" si="27"/>
        <v>0</v>
      </c>
      <c r="AW49" s="82">
        <f t="shared" si="27"/>
        <v>0</v>
      </c>
      <c r="AX49" s="82">
        <f t="shared" si="27"/>
        <v>0</v>
      </c>
      <c r="AY49" s="82">
        <f t="shared" si="27"/>
        <v>0</v>
      </c>
      <c r="AZ49" s="83">
        <f t="shared" si="29"/>
        <v>0</v>
      </c>
      <c r="BE49" s="88"/>
      <c r="BF49" s="64"/>
      <c r="BG49" s="64"/>
      <c r="BH49" s="64"/>
      <c r="BI49" s="64"/>
      <c r="BJ49" s="64"/>
      <c r="BK49" s="64"/>
      <c r="BL49" s="64"/>
      <c r="BM49" s="64"/>
      <c r="BN49" s="90"/>
    </row>
    <row r="50" spans="2:66" s="2" customFormat="1" x14ac:dyDescent="0.25">
      <c r="B50" s="23"/>
      <c r="C50" s="23"/>
      <c r="D50" s="24"/>
      <c r="E50" s="24"/>
      <c r="F50" s="25">
        <f t="shared" si="0"/>
        <v>2.5</v>
      </c>
      <c r="G50" s="26"/>
      <c r="H50" s="26"/>
      <c r="I50" s="27"/>
      <c r="J50" s="26"/>
      <c r="K50" s="48"/>
      <c r="L50" s="28"/>
      <c r="M50" s="29"/>
      <c r="N50" s="30">
        <f t="shared" si="7"/>
        <v>0</v>
      </c>
      <c r="O50" s="44" t="str">
        <f t="shared" si="1"/>
        <v/>
      </c>
      <c r="P50" s="44" t="str">
        <f t="shared" si="2"/>
        <v/>
      </c>
      <c r="Q50" s="44" t="str">
        <f t="shared" si="3"/>
        <v/>
      </c>
      <c r="R50" s="32" t="str">
        <f t="shared" si="4"/>
        <v/>
      </c>
      <c r="S50" s="33"/>
      <c r="T50" s="34"/>
      <c r="U50" s="35" t="str">
        <f t="shared" si="8"/>
        <v/>
      </c>
      <c r="V50" s="33"/>
      <c r="W50" s="36" t="str">
        <f t="shared" si="9"/>
        <v/>
      </c>
      <c r="X50" s="36" t="str">
        <f t="shared" si="5"/>
        <v/>
      </c>
      <c r="Y50" s="36" t="str">
        <f t="shared" si="6"/>
        <v/>
      </c>
      <c r="AB50" s="81" t="s">
        <v>49</v>
      </c>
      <c r="AC50" s="81">
        <v>4</v>
      </c>
      <c r="AD50" s="82">
        <f t="shared" si="24"/>
        <v>0</v>
      </c>
      <c r="AE50" s="82">
        <f t="shared" si="25"/>
        <v>0</v>
      </c>
      <c r="AF50" s="82">
        <f t="shared" si="25"/>
        <v>0</v>
      </c>
      <c r="AG50" s="82">
        <f t="shared" si="25"/>
        <v>0</v>
      </c>
      <c r="AH50" s="82">
        <f t="shared" si="25"/>
        <v>0</v>
      </c>
      <c r="AI50" s="82">
        <f t="shared" si="25"/>
        <v>0</v>
      </c>
      <c r="AJ50" s="82">
        <f t="shared" si="25"/>
        <v>0</v>
      </c>
      <c r="AK50" s="82">
        <f t="shared" si="25"/>
        <v>0</v>
      </c>
      <c r="AL50" s="82">
        <f t="shared" si="25"/>
        <v>0</v>
      </c>
      <c r="AM50" s="83">
        <f t="shared" si="28"/>
        <v>0</v>
      </c>
      <c r="AO50" s="81" t="s">
        <v>49</v>
      </c>
      <c r="AP50" s="81">
        <v>4</v>
      </c>
      <c r="AQ50" s="82">
        <f t="shared" si="26"/>
        <v>0</v>
      </c>
      <c r="AR50" s="82">
        <f t="shared" si="27"/>
        <v>0</v>
      </c>
      <c r="AS50" s="82">
        <f t="shared" si="27"/>
        <v>0</v>
      </c>
      <c r="AT50" s="82">
        <f t="shared" si="27"/>
        <v>0</v>
      </c>
      <c r="AU50" s="82">
        <f t="shared" si="27"/>
        <v>0</v>
      </c>
      <c r="AV50" s="82">
        <f t="shared" si="27"/>
        <v>0</v>
      </c>
      <c r="AW50" s="82">
        <f t="shared" si="27"/>
        <v>0</v>
      </c>
      <c r="AX50" s="82">
        <f t="shared" si="27"/>
        <v>0</v>
      </c>
      <c r="AY50" s="82">
        <f t="shared" si="27"/>
        <v>0</v>
      </c>
      <c r="AZ50" s="83">
        <f t="shared" si="29"/>
        <v>0</v>
      </c>
      <c r="BE50" s="88"/>
      <c r="BF50" s="64"/>
      <c r="BG50" s="64"/>
      <c r="BH50" s="64"/>
      <c r="BI50" s="64"/>
      <c r="BJ50" s="64"/>
      <c r="BK50" s="64"/>
      <c r="BL50" s="64"/>
      <c r="BM50" s="64"/>
      <c r="BN50" s="90"/>
    </row>
    <row r="51" spans="2:66" s="2" customFormat="1" x14ac:dyDescent="0.25">
      <c r="B51" s="23"/>
      <c r="C51" s="23"/>
      <c r="D51" s="24"/>
      <c r="E51" s="24"/>
      <c r="F51" s="25">
        <f t="shared" si="0"/>
        <v>2.5</v>
      </c>
      <c r="G51" s="26"/>
      <c r="H51" s="26"/>
      <c r="I51" s="27"/>
      <c r="J51" s="26"/>
      <c r="K51" s="48"/>
      <c r="L51" s="28"/>
      <c r="M51" s="29"/>
      <c r="N51" s="30">
        <f t="shared" si="7"/>
        <v>0</v>
      </c>
      <c r="O51" s="44" t="str">
        <f t="shared" si="1"/>
        <v/>
      </c>
      <c r="P51" s="44" t="str">
        <f t="shared" si="2"/>
        <v/>
      </c>
      <c r="Q51" s="44" t="str">
        <f t="shared" si="3"/>
        <v/>
      </c>
      <c r="R51" s="32" t="str">
        <f t="shared" si="4"/>
        <v/>
      </c>
      <c r="S51" s="33"/>
      <c r="T51" s="34"/>
      <c r="U51" s="35" t="str">
        <f t="shared" si="8"/>
        <v/>
      </c>
      <c r="V51" s="33"/>
      <c r="W51" s="36" t="str">
        <f t="shared" si="9"/>
        <v/>
      </c>
      <c r="X51" s="36" t="str">
        <f t="shared" si="5"/>
        <v/>
      </c>
      <c r="Y51" s="36" t="str">
        <f t="shared" si="6"/>
        <v/>
      </c>
      <c r="AB51" s="81" t="s">
        <v>49</v>
      </c>
      <c r="AC51" s="81">
        <v>5</v>
      </c>
      <c r="AD51" s="82">
        <f t="shared" si="24"/>
        <v>0</v>
      </c>
      <c r="AE51" s="82">
        <f t="shared" si="25"/>
        <v>0</v>
      </c>
      <c r="AF51" s="82">
        <f t="shared" si="25"/>
        <v>0</v>
      </c>
      <c r="AG51" s="82">
        <f t="shared" si="25"/>
        <v>0</v>
      </c>
      <c r="AH51" s="82">
        <f t="shared" si="25"/>
        <v>0</v>
      </c>
      <c r="AI51" s="82">
        <f t="shared" si="25"/>
        <v>0</v>
      </c>
      <c r="AJ51" s="82">
        <f t="shared" si="25"/>
        <v>0</v>
      </c>
      <c r="AK51" s="82">
        <f t="shared" si="25"/>
        <v>0</v>
      </c>
      <c r="AL51" s="82">
        <f t="shared" si="25"/>
        <v>0</v>
      </c>
      <c r="AM51" s="83">
        <f t="shared" si="28"/>
        <v>0</v>
      </c>
      <c r="AO51" s="81" t="s">
        <v>49</v>
      </c>
      <c r="AP51" s="81">
        <v>5</v>
      </c>
      <c r="AQ51" s="82">
        <f t="shared" si="26"/>
        <v>0</v>
      </c>
      <c r="AR51" s="82">
        <f t="shared" si="27"/>
        <v>0</v>
      </c>
      <c r="AS51" s="82">
        <f t="shared" si="27"/>
        <v>0</v>
      </c>
      <c r="AT51" s="82">
        <f t="shared" si="27"/>
        <v>0</v>
      </c>
      <c r="AU51" s="82">
        <f t="shared" si="27"/>
        <v>0</v>
      </c>
      <c r="AV51" s="82">
        <f t="shared" si="27"/>
        <v>0</v>
      </c>
      <c r="AW51" s="82">
        <f t="shared" si="27"/>
        <v>0</v>
      </c>
      <c r="AX51" s="82">
        <f t="shared" si="27"/>
        <v>0</v>
      </c>
      <c r="AY51" s="82">
        <f t="shared" si="27"/>
        <v>0</v>
      </c>
      <c r="AZ51" s="83">
        <f t="shared" si="29"/>
        <v>0</v>
      </c>
      <c r="BE51" s="88"/>
      <c r="BF51" s="64"/>
      <c r="BG51" s="64"/>
      <c r="BH51" s="64"/>
      <c r="BI51" s="64"/>
      <c r="BJ51" s="64"/>
      <c r="BK51" s="64"/>
      <c r="BL51" s="64"/>
      <c r="BM51" s="64"/>
      <c r="BN51" s="90"/>
    </row>
    <row r="52" spans="2:66" s="2" customFormat="1" x14ac:dyDescent="0.25">
      <c r="B52" s="23"/>
      <c r="C52" s="23"/>
      <c r="D52" s="24"/>
      <c r="E52" s="24"/>
      <c r="F52" s="25">
        <f t="shared" si="0"/>
        <v>2.5</v>
      </c>
      <c r="G52" s="26"/>
      <c r="H52" s="26"/>
      <c r="I52" s="27"/>
      <c r="J52" s="26"/>
      <c r="K52" s="48"/>
      <c r="L52" s="28"/>
      <c r="M52" s="29"/>
      <c r="N52" s="30">
        <f t="shared" si="7"/>
        <v>0</v>
      </c>
      <c r="O52" s="44" t="str">
        <f t="shared" si="1"/>
        <v/>
      </c>
      <c r="P52" s="44" t="str">
        <f t="shared" si="2"/>
        <v/>
      </c>
      <c r="Q52" s="44" t="str">
        <f t="shared" si="3"/>
        <v/>
      </c>
      <c r="R52" s="32" t="str">
        <f t="shared" si="4"/>
        <v/>
      </c>
      <c r="S52" s="33"/>
      <c r="T52" s="34"/>
      <c r="U52" s="35" t="str">
        <f t="shared" si="8"/>
        <v/>
      </c>
      <c r="V52" s="33"/>
      <c r="W52" s="36" t="str">
        <f t="shared" si="9"/>
        <v/>
      </c>
      <c r="X52" s="36" t="str">
        <f t="shared" si="5"/>
        <v/>
      </c>
      <c r="Y52" s="36" t="str">
        <f t="shared" si="6"/>
        <v/>
      </c>
      <c r="AB52" s="81" t="s">
        <v>49</v>
      </c>
      <c r="AC52" s="81">
        <v>6</v>
      </c>
      <c r="AD52" s="82">
        <f t="shared" si="24"/>
        <v>0</v>
      </c>
      <c r="AE52" s="82">
        <f t="shared" si="25"/>
        <v>0</v>
      </c>
      <c r="AF52" s="82">
        <f t="shared" si="25"/>
        <v>0</v>
      </c>
      <c r="AG52" s="82">
        <f t="shared" si="25"/>
        <v>0</v>
      </c>
      <c r="AH52" s="82">
        <f t="shared" si="25"/>
        <v>0</v>
      </c>
      <c r="AI52" s="82">
        <f t="shared" si="25"/>
        <v>0</v>
      </c>
      <c r="AJ52" s="82">
        <f t="shared" si="25"/>
        <v>0</v>
      </c>
      <c r="AK52" s="82">
        <f t="shared" si="25"/>
        <v>0</v>
      </c>
      <c r="AL52" s="82">
        <f t="shared" si="25"/>
        <v>0</v>
      </c>
      <c r="AM52" s="83">
        <f t="shared" si="28"/>
        <v>0</v>
      </c>
      <c r="AO52" s="81" t="s">
        <v>49</v>
      </c>
      <c r="AP52" s="81">
        <v>6</v>
      </c>
      <c r="AQ52" s="82">
        <f t="shared" si="26"/>
        <v>0</v>
      </c>
      <c r="AR52" s="82">
        <f t="shared" si="27"/>
        <v>0</v>
      </c>
      <c r="AS52" s="82">
        <f t="shared" si="27"/>
        <v>0</v>
      </c>
      <c r="AT52" s="82">
        <f t="shared" si="27"/>
        <v>0</v>
      </c>
      <c r="AU52" s="82">
        <f t="shared" si="27"/>
        <v>0</v>
      </c>
      <c r="AV52" s="82">
        <f t="shared" si="27"/>
        <v>0</v>
      </c>
      <c r="AW52" s="82">
        <f t="shared" si="27"/>
        <v>0</v>
      </c>
      <c r="AX52" s="82">
        <f t="shared" si="27"/>
        <v>0</v>
      </c>
      <c r="AY52" s="82">
        <f t="shared" si="27"/>
        <v>0</v>
      </c>
      <c r="AZ52" s="83">
        <f t="shared" si="29"/>
        <v>0</v>
      </c>
      <c r="BE52" s="88"/>
      <c r="BF52" s="64"/>
      <c r="BG52" s="64"/>
      <c r="BH52" s="64"/>
      <c r="BI52" s="64"/>
      <c r="BJ52" s="64"/>
      <c r="BK52" s="64"/>
      <c r="BL52" s="64"/>
      <c r="BM52" s="64"/>
      <c r="BN52" s="90"/>
    </row>
    <row r="53" spans="2:66" s="2" customFormat="1" x14ac:dyDescent="0.25">
      <c r="B53" s="23"/>
      <c r="C53" s="23"/>
      <c r="D53" s="24"/>
      <c r="E53" s="24"/>
      <c r="F53" s="25">
        <f t="shared" si="0"/>
        <v>2.5</v>
      </c>
      <c r="G53" s="26"/>
      <c r="H53" s="26"/>
      <c r="I53" s="27"/>
      <c r="J53" s="26"/>
      <c r="K53" s="48"/>
      <c r="L53" s="28"/>
      <c r="M53" s="29"/>
      <c r="N53" s="30">
        <f t="shared" si="7"/>
        <v>0</v>
      </c>
      <c r="O53" s="44" t="str">
        <f t="shared" si="1"/>
        <v/>
      </c>
      <c r="P53" s="44" t="str">
        <f t="shared" si="2"/>
        <v/>
      </c>
      <c r="Q53" s="44" t="str">
        <f t="shared" si="3"/>
        <v/>
      </c>
      <c r="R53" s="32" t="str">
        <f t="shared" si="4"/>
        <v/>
      </c>
      <c r="S53" s="33"/>
      <c r="T53" s="34"/>
      <c r="U53" s="35" t="str">
        <f t="shared" si="8"/>
        <v/>
      </c>
      <c r="V53" s="33"/>
      <c r="W53" s="36" t="str">
        <f t="shared" si="9"/>
        <v/>
      </c>
      <c r="X53" s="36" t="str">
        <f t="shared" si="5"/>
        <v/>
      </c>
      <c r="Y53" s="36" t="str">
        <f t="shared" si="6"/>
        <v/>
      </c>
      <c r="AB53"/>
      <c r="AC53"/>
      <c r="AD53"/>
      <c r="AE53"/>
      <c r="AF53"/>
      <c r="AG53"/>
      <c r="AH53"/>
      <c r="AI53"/>
      <c r="AO53"/>
      <c r="AP53"/>
      <c r="AQ53"/>
      <c r="AR53"/>
      <c r="AS53"/>
      <c r="AT53"/>
      <c r="AU53"/>
      <c r="AV53"/>
      <c r="BE53" s="88"/>
      <c r="BF53" s="64"/>
      <c r="BG53" s="64"/>
      <c r="BH53" s="64"/>
      <c r="BI53" s="64"/>
      <c r="BJ53" s="64"/>
      <c r="BK53" s="64"/>
      <c r="BL53" s="64"/>
      <c r="BM53" s="64"/>
      <c r="BN53" s="90"/>
    </row>
    <row r="54" spans="2:66" s="2" customFormat="1" x14ac:dyDescent="0.25">
      <c r="B54" s="23"/>
      <c r="C54" s="23"/>
      <c r="D54" s="24"/>
      <c r="E54" s="24"/>
      <c r="F54" s="25">
        <f t="shared" si="0"/>
        <v>2.5</v>
      </c>
      <c r="G54" s="26"/>
      <c r="H54" s="26"/>
      <c r="I54" s="27"/>
      <c r="J54" s="26"/>
      <c r="K54" s="48"/>
      <c r="L54" s="28"/>
      <c r="M54" s="29"/>
      <c r="N54" s="30">
        <f t="shared" si="7"/>
        <v>0</v>
      </c>
      <c r="O54" s="44" t="str">
        <f t="shared" si="1"/>
        <v/>
      </c>
      <c r="P54" s="44" t="str">
        <f t="shared" si="2"/>
        <v/>
      </c>
      <c r="Q54" s="44" t="str">
        <f t="shared" si="3"/>
        <v/>
      </c>
      <c r="R54" s="32" t="str">
        <f t="shared" si="4"/>
        <v/>
      </c>
      <c r="S54" s="33"/>
      <c r="T54" s="91"/>
      <c r="U54" s="35" t="str">
        <f t="shared" si="8"/>
        <v/>
      </c>
      <c r="V54" s="33"/>
      <c r="W54" s="36" t="str">
        <f t="shared" si="9"/>
        <v/>
      </c>
      <c r="X54" s="36" t="str">
        <f t="shared" si="5"/>
        <v/>
      </c>
      <c r="Y54" s="36" t="str">
        <f t="shared" si="6"/>
        <v/>
      </c>
      <c r="AB54" s="77" t="s">
        <v>14</v>
      </c>
      <c r="AC54" s="77" t="s">
        <v>12</v>
      </c>
      <c r="AD54" s="80">
        <f>AD$36</f>
        <v>0.3</v>
      </c>
      <c r="AE54" s="80">
        <f t="shared" ref="AE54:AL54" si="30">AE$36</f>
        <v>0.4</v>
      </c>
      <c r="AF54" s="80">
        <f t="shared" si="30"/>
        <v>0.5</v>
      </c>
      <c r="AG54" s="80">
        <f t="shared" si="30"/>
        <v>0.6</v>
      </c>
      <c r="AH54" s="80">
        <f t="shared" si="30"/>
        <v>0.7</v>
      </c>
      <c r="AI54" s="80">
        <f t="shared" si="30"/>
        <v>0.8</v>
      </c>
      <c r="AJ54" s="80">
        <f t="shared" si="30"/>
        <v>0.9</v>
      </c>
      <c r="AK54" s="80">
        <f t="shared" si="30"/>
        <v>1</v>
      </c>
      <c r="AL54" s="80">
        <f t="shared" si="30"/>
        <v>1.1000000000000001</v>
      </c>
      <c r="AM54" s="79" t="s">
        <v>47</v>
      </c>
      <c r="AO54" s="77" t="s">
        <v>14</v>
      </c>
      <c r="AP54" s="77" t="s">
        <v>12</v>
      </c>
      <c r="AQ54" s="80">
        <f>AQ$36</f>
        <v>0.3</v>
      </c>
      <c r="AR54" s="80">
        <f t="shared" ref="AR54:AY54" si="31">AR$36</f>
        <v>0.4</v>
      </c>
      <c r="AS54" s="80">
        <f t="shared" si="31"/>
        <v>0.5</v>
      </c>
      <c r="AT54" s="80">
        <f t="shared" si="31"/>
        <v>0.6</v>
      </c>
      <c r="AU54" s="80">
        <f t="shared" si="31"/>
        <v>0.7</v>
      </c>
      <c r="AV54" s="80">
        <f t="shared" si="31"/>
        <v>0.8</v>
      </c>
      <c r="AW54" s="80">
        <f t="shared" si="31"/>
        <v>0.9</v>
      </c>
      <c r="AX54" s="80">
        <f t="shared" si="31"/>
        <v>1</v>
      </c>
      <c r="AY54" s="80">
        <f t="shared" si="31"/>
        <v>1.1000000000000001</v>
      </c>
      <c r="AZ54" s="79" t="s">
        <v>47</v>
      </c>
      <c r="BE54" s="88"/>
      <c r="BF54" s="64"/>
      <c r="BG54" s="64"/>
      <c r="BH54" s="64"/>
      <c r="BI54" s="64"/>
      <c r="BJ54" s="64"/>
      <c r="BK54" s="64"/>
      <c r="BL54" s="64"/>
      <c r="BM54" s="64"/>
      <c r="BN54" s="90"/>
    </row>
    <row r="55" spans="2:66" s="2" customFormat="1" x14ac:dyDescent="0.25">
      <c r="B55" s="23"/>
      <c r="C55" s="23"/>
      <c r="D55" s="24"/>
      <c r="E55" s="24"/>
      <c r="F55" s="25">
        <f t="shared" si="0"/>
        <v>2.5</v>
      </c>
      <c r="G55" s="26"/>
      <c r="H55" s="26"/>
      <c r="I55" s="27"/>
      <c r="J55" s="26"/>
      <c r="K55" s="48"/>
      <c r="L55" s="28"/>
      <c r="M55" s="29"/>
      <c r="N55" s="30">
        <f t="shared" si="7"/>
        <v>0</v>
      </c>
      <c r="O55" s="44" t="str">
        <f t="shared" si="1"/>
        <v/>
      </c>
      <c r="P55" s="44" t="str">
        <f t="shared" si="2"/>
        <v/>
      </c>
      <c r="Q55" s="44" t="str">
        <f t="shared" si="3"/>
        <v/>
      </c>
      <c r="R55" s="32" t="str">
        <f t="shared" si="4"/>
        <v/>
      </c>
      <c r="S55" s="33"/>
      <c r="T55" s="91"/>
      <c r="U55" s="35" t="str">
        <f t="shared" si="8"/>
        <v/>
      </c>
      <c r="V55" s="33"/>
      <c r="W55" s="36" t="str">
        <f t="shared" si="9"/>
        <v/>
      </c>
      <c r="X55" s="36" t="str">
        <f t="shared" si="5"/>
        <v/>
      </c>
      <c r="Y55" s="36" t="str">
        <f t="shared" si="6"/>
        <v/>
      </c>
      <c r="AB55" s="81" t="s">
        <v>50</v>
      </c>
      <c r="AC55" s="81">
        <v>0</v>
      </c>
      <c r="AD55" s="82">
        <f t="shared" ref="AD55:AD61" si="32">COUNTIFS($E$7:$E$202,$AC55,$G$7:$G$202,$AB55,$N$7:$N$202,"&lt;="&amp;AD$36)</f>
        <v>0</v>
      </c>
      <c r="AE55" s="82">
        <f t="shared" ref="AE55:AL61" si="33">COUNTIFS($E$7:$E$202,$AC55,$G$7:$G$202,$AB55,$N$7:$N$202,"&lt;="&amp;AE$36,$N$7:$N$202,"&gt;"&amp;AD$36)</f>
        <v>0</v>
      </c>
      <c r="AF55" s="82">
        <f t="shared" si="33"/>
        <v>0</v>
      </c>
      <c r="AG55" s="82">
        <f t="shared" si="33"/>
        <v>0</v>
      </c>
      <c r="AH55" s="82">
        <f t="shared" si="33"/>
        <v>0</v>
      </c>
      <c r="AI55" s="82">
        <f t="shared" si="33"/>
        <v>0</v>
      </c>
      <c r="AJ55" s="82">
        <f t="shared" si="33"/>
        <v>0</v>
      </c>
      <c r="AK55" s="82">
        <f t="shared" si="33"/>
        <v>0</v>
      </c>
      <c r="AL55" s="82">
        <f t="shared" si="33"/>
        <v>0</v>
      </c>
      <c r="AM55" s="83">
        <f>SUM(AD55:AL55)</f>
        <v>0</v>
      </c>
      <c r="AO55" s="81" t="s">
        <v>50</v>
      </c>
      <c r="AP55" s="81">
        <v>0</v>
      </c>
      <c r="AQ55" s="82">
        <f t="shared" ref="AQ55:AQ61" si="34">COUNTIFS($E$7:$E$202,$AC55,$G$7:$G$202,$AB55,$U$7:$U$202,"&lt;="&amp;AQ$36)</f>
        <v>0</v>
      </c>
      <c r="AR55" s="82">
        <f t="shared" ref="AR55:AY61" si="35">COUNTIFS($E$7:$E$202,$AC55,$G$7:$G$202,$AB55,$U$7:$U$202,"&lt;="&amp;AR$36,$U$7:$U$202,"&gt;"&amp;AQ$36)</f>
        <v>0</v>
      </c>
      <c r="AS55" s="82">
        <f t="shared" si="35"/>
        <v>0</v>
      </c>
      <c r="AT55" s="82">
        <f t="shared" si="35"/>
        <v>0</v>
      </c>
      <c r="AU55" s="82">
        <f t="shared" si="35"/>
        <v>0</v>
      </c>
      <c r="AV55" s="82">
        <f t="shared" si="35"/>
        <v>0</v>
      </c>
      <c r="AW55" s="82">
        <f t="shared" si="35"/>
        <v>0</v>
      </c>
      <c r="AX55" s="82">
        <f t="shared" si="35"/>
        <v>0</v>
      </c>
      <c r="AY55" s="82">
        <f t="shared" si="35"/>
        <v>0</v>
      </c>
      <c r="AZ55" s="83">
        <f>SUM(AQ55:AY55)</f>
        <v>0</v>
      </c>
      <c r="BE55" s="21"/>
      <c r="BF55" s="64"/>
      <c r="BG55" s="64"/>
      <c r="BH55" s="64"/>
      <c r="BI55" s="64"/>
      <c r="BJ55" s="64"/>
      <c r="BK55" s="64"/>
      <c r="BL55" s="64"/>
      <c r="BM55" s="64"/>
      <c r="BN55" s="90"/>
    </row>
    <row r="56" spans="2:66" s="2" customFormat="1" x14ac:dyDescent="0.25">
      <c r="B56" s="23"/>
      <c r="C56" s="23"/>
      <c r="D56" s="24"/>
      <c r="E56" s="24"/>
      <c r="F56" s="25">
        <f t="shared" si="0"/>
        <v>2.5</v>
      </c>
      <c r="G56" s="26"/>
      <c r="H56" s="26"/>
      <c r="I56" s="27"/>
      <c r="J56" s="26"/>
      <c r="K56" s="48"/>
      <c r="L56" s="28"/>
      <c r="M56" s="29"/>
      <c r="N56" s="30">
        <f t="shared" si="7"/>
        <v>0</v>
      </c>
      <c r="O56" s="44" t="str">
        <f t="shared" si="1"/>
        <v/>
      </c>
      <c r="P56" s="44" t="str">
        <f t="shared" si="2"/>
        <v/>
      </c>
      <c r="Q56" s="44" t="str">
        <f t="shared" si="3"/>
        <v/>
      </c>
      <c r="R56" s="32" t="str">
        <f t="shared" si="4"/>
        <v/>
      </c>
      <c r="S56" s="33"/>
      <c r="T56" s="91"/>
      <c r="U56" s="35" t="str">
        <f t="shared" si="8"/>
        <v/>
      </c>
      <c r="V56" s="33"/>
      <c r="W56" s="36" t="str">
        <f t="shared" si="9"/>
        <v/>
      </c>
      <c r="X56" s="36" t="str">
        <f t="shared" si="5"/>
        <v/>
      </c>
      <c r="Y56" s="36" t="str">
        <f t="shared" si="6"/>
        <v/>
      </c>
      <c r="AB56" s="81" t="s">
        <v>50</v>
      </c>
      <c r="AC56" s="81">
        <v>1</v>
      </c>
      <c r="AD56" s="82">
        <f t="shared" si="32"/>
        <v>0</v>
      </c>
      <c r="AE56" s="82">
        <f t="shared" si="33"/>
        <v>0</v>
      </c>
      <c r="AF56" s="82">
        <f t="shared" si="33"/>
        <v>0</v>
      </c>
      <c r="AG56" s="82">
        <f t="shared" si="33"/>
        <v>0</v>
      </c>
      <c r="AH56" s="82">
        <f t="shared" si="33"/>
        <v>0</v>
      </c>
      <c r="AI56" s="82">
        <f t="shared" si="33"/>
        <v>0</v>
      </c>
      <c r="AJ56" s="82">
        <f t="shared" si="33"/>
        <v>0</v>
      </c>
      <c r="AK56" s="82">
        <f t="shared" si="33"/>
        <v>0</v>
      </c>
      <c r="AL56" s="82">
        <f t="shared" si="33"/>
        <v>0</v>
      </c>
      <c r="AM56" s="83">
        <f t="shared" ref="AM56:AM61" si="36">SUM(AD56:AL56)</f>
        <v>0</v>
      </c>
      <c r="AO56" s="81" t="s">
        <v>50</v>
      </c>
      <c r="AP56" s="81">
        <v>1</v>
      </c>
      <c r="AQ56" s="82">
        <f t="shared" si="34"/>
        <v>0</v>
      </c>
      <c r="AR56" s="82">
        <f t="shared" si="35"/>
        <v>0</v>
      </c>
      <c r="AS56" s="82">
        <f t="shared" si="35"/>
        <v>0</v>
      </c>
      <c r="AT56" s="82">
        <f t="shared" si="35"/>
        <v>0</v>
      </c>
      <c r="AU56" s="82">
        <f t="shared" si="35"/>
        <v>0</v>
      </c>
      <c r="AV56" s="82">
        <f t="shared" si="35"/>
        <v>0</v>
      </c>
      <c r="AW56" s="82">
        <f t="shared" si="35"/>
        <v>0</v>
      </c>
      <c r="AX56" s="82">
        <f t="shared" si="35"/>
        <v>0</v>
      </c>
      <c r="AY56" s="82">
        <f t="shared" si="35"/>
        <v>0</v>
      </c>
      <c r="AZ56" s="83">
        <f t="shared" ref="AZ56:AZ61" si="37">SUM(AQ56:AY56)</f>
        <v>0</v>
      </c>
      <c r="BE56" s="21"/>
      <c r="BF56" s="90"/>
      <c r="BG56" s="90"/>
      <c r="BH56" s="90"/>
      <c r="BI56" s="90"/>
      <c r="BJ56" s="90"/>
      <c r="BK56" s="90"/>
      <c r="BL56" s="90"/>
      <c r="BM56" s="64"/>
      <c r="BN56" s="64"/>
    </row>
    <row r="57" spans="2:66" s="2" customFormat="1" x14ac:dyDescent="0.25">
      <c r="B57" s="23"/>
      <c r="C57" s="23"/>
      <c r="D57" s="24"/>
      <c r="E57" s="24"/>
      <c r="F57" s="25">
        <f t="shared" si="0"/>
        <v>2.5</v>
      </c>
      <c r="G57" s="26"/>
      <c r="H57" s="26"/>
      <c r="I57" s="27"/>
      <c r="J57" s="26"/>
      <c r="K57" s="48"/>
      <c r="L57" s="28"/>
      <c r="M57" s="29"/>
      <c r="N57" s="30">
        <f t="shared" si="7"/>
        <v>0</v>
      </c>
      <c r="O57" s="44" t="str">
        <f t="shared" si="1"/>
        <v/>
      </c>
      <c r="P57" s="44" t="str">
        <f t="shared" si="2"/>
        <v/>
      </c>
      <c r="Q57" s="44" t="str">
        <f t="shared" si="3"/>
        <v/>
      </c>
      <c r="R57" s="32" t="str">
        <f t="shared" si="4"/>
        <v/>
      </c>
      <c r="S57" s="33"/>
      <c r="T57" s="91"/>
      <c r="U57" s="35" t="str">
        <f t="shared" si="8"/>
        <v/>
      </c>
      <c r="V57" s="33"/>
      <c r="W57" s="36" t="str">
        <f t="shared" si="9"/>
        <v/>
      </c>
      <c r="X57" s="36" t="str">
        <f t="shared" si="5"/>
        <v/>
      </c>
      <c r="Y57" s="36" t="str">
        <f t="shared" si="6"/>
        <v/>
      </c>
      <c r="AB57" s="81" t="s">
        <v>50</v>
      </c>
      <c r="AC57" s="81">
        <v>2</v>
      </c>
      <c r="AD57" s="82">
        <f t="shared" si="32"/>
        <v>0</v>
      </c>
      <c r="AE57" s="82">
        <f t="shared" si="33"/>
        <v>0</v>
      </c>
      <c r="AF57" s="82">
        <f t="shared" si="33"/>
        <v>0</v>
      </c>
      <c r="AG57" s="82">
        <f t="shared" si="33"/>
        <v>0</v>
      </c>
      <c r="AH57" s="82">
        <f t="shared" si="33"/>
        <v>0</v>
      </c>
      <c r="AI57" s="82">
        <f t="shared" si="33"/>
        <v>0</v>
      </c>
      <c r="AJ57" s="82">
        <f t="shared" si="33"/>
        <v>0</v>
      </c>
      <c r="AK57" s="82">
        <f t="shared" si="33"/>
        <v>0</v>
      </c>
      <c r="AL57" s="82">
        <f t="shared" si="33"/>
        <v>0</v>
      </c>
      <c r="AM57" s="83">
        <f t="shared" si="36"/>
        <v>0</v>
      </c>
      <c r="AO57" s="81" t="s">
        <v>50</v>
      </c>
      <c r="AP57" s="81">
        <v>2</v>
      </c>
      <c r="AQ57" s="82">
        <f t="shared" si="34"/>
        <v>0</v>
      </c>
      <c r="AR57" s="82">
        <f t="shared" si="35"/>
        <v>0</v>
      </c>
      <c r="AS57" s="82">
        <f t="shared" si="35"/>
        <v>0</v>
      </c>
      <c r="AT57" s="82">
        <f t="shared" si="35"/>
        <v>0</v>
      </c>
      <c r="AU57" s="82">
        <f t="shared" si="35"/>
        <v>0</v>
      </c>
      <c r="AV57" s="82">
        <f t="shared" si="35"/>
        <v>0</v>
      </c>
      <c r="AW57" s="82">
        <f t="shared" si="35"/>
        <v>0</v>
      </c>
      <c r="AX57" s="82">
        <f t="shared" si="35"/>
        <v>0</v>
      </c>
      <c r="AY57" s="82">
        <f t="shared" si="35"/>
        <v>0</v>
      </c>
      <c r="AZ57" s="83">
        <f t="shared" si="37"/>
        <v>0</v>
      </c>
      <c r="BF57" s="92"/>
      <c r="BG57" s="92"/>
      <c r="BH57" s="92"/>
      <c r="BI57" s="92"/>
      <c r="BJ57" s="92"/>
      <c r="BK57" s="92"/>
      <c r="BL57" s="21"/>
      <c r="BM57" s="6"/>
      <c r="BN57" s="93"/>
    </row>
    <row r="58" spans="2:66" s="2" customFormat="1" x14ac:dyDescent="0.25">
      <c r="B58" s="23"/>
      <c r="C58" s="23"/>
      <c r="D58" s="24"/>
      <c r="E58" s="24"/>
      <c r="F58" s="25">
        <f t="shared" si="0"/>
        <v>2.5</v>
      </c>
      <c r="G58" s="26"/>
      <c r="H58" s="26"/>
      <c r="I58" s="27"/>
      <c r="J58" s="26"/>
      <c r="K58" s="48"/>
      <c r="L58" s="28"/>
      <c r="M58" s="29"/>
      <c r="N58" s="30">
        <f t="shared" si="7"/>
        <v>0</v>
      </c>
      <c r="O58" s="44" t="str">
        <f t="shared" si="1"/>
        <v/>
      </c>
      <c r="P58" s="44" t="str">
        <f t="shared" si="2"/>
        <v/>
      </c>
      <c r="Q58" s="44" t="str">
        <f t="shared" si="3"/>
        <v/>
      </c>
      <c r="R58" s="32" t="str">
        <f t="shared" si="4"/>
        <v/>
      </c>
      <c r="S58" s="33"/>
      <c r="T58" s="91"/>
      <c r="U58" s="35" t="str">
        <f t="shared" si="8"/>
        <v/>
      </c>
      <c r="V58" s="33"/>
      <c r="W58" s="36" t="str">
        <f t="shared" si="9"/>
        <v/>
      </c>
      <c r="X58" s="36" t="str">
        <f t="shared" si="5"/>
        <v/>
      </c>
      <c r="Y58" s="36" t="str">
        <f t="shared" si="6"/>
        <v/>
      </c>
      <c r="AB58" s="81" t="s">
        <v>50</v>
      </c>
      <c r="AC58" s="81">
        <v>3</v>
      </c>
      <c r="AD58" s="82">
        <f t="shared" si="32"/>
        <v>0</v>
      </c>
      <c r="AE58" s="82">
        <f t="shared" si="33"/>
        <v>0</v>
      </c>
      <c r="AF58" s="82">
        <f t="shared" si="33"/>
        <v>0</v>
      </c>
      <c r="AG58" s="82">
        <f t="shared" si="33"/>
        <v>0</v>
      </c>
      <c r="AH58" s="82">
        <f t="shared" si="33"/>
        <v>0</v>
      </c>
      <c r="AI58" s="82">
        <f t="shared" si="33"/>
        <v>0</v>
      </c>
      <c r="AJ58" s="82">
        <f t="shared" si="33"/>
        <v>0</v>
      </c>
      <c r="AK58" s="82">
        <f t="shared" si="33"/>
        <v>0</v>
      </c>
      <c r="AL58" s="82">
        <f t="shared" si="33"/>
        <v>0</v>
      </c>
      <c r="AM58" s="83">
        <f t="shared" si="36"/>
        <v>0</v>
      </c>
      <c r="AO58" s="81" t="s">
        <v>50</v>
      </c>
      <c r="AP58" s="81">
        <v>3</v>
      </c>
      <c r="AQ58" s="82">
        <f t="shared" si="34"/>
        <v>0</v>
      </c>
      <c r="AR58" s="82">
        <f t="shared" si="35"/>
        <v>0</v>
      </c>
      <c r="AS58" s="82">
        <f t="shared" si="35"/>
        <v>0</v>
      </c>
      <c r="AT58" s="82">
        <f t="shared" si="35"/>
        <v>0</v>
      </c>
      <c r="AU58" s="82">
        <f t="shared" si="35"/>
        <v>0</v>
      </c>
      <c r="AV58" s="82">
        <f t="shared" si="35"/>
        <v>0</v>
      </c>
      <c r="AW58" s="82">
        <f t="shared" si="35"/>
        <v>0</v>
      </c>
      <c r="AX58" s="82">
        <f t="shared" si="35"/>
        <v>0</v>
      </c>
      <c r="AY58" s="82">
        <f t="shared" si="35"/>
        <v>0</v>
      </c>
      <c r="AZ58" s="83">
        <f t="shared" si="37"/>
        <v>0</v>
      </c>
    </row>
    <row r="59" spans="2:66" s="2" customFormat="1" x14ac:dyDescent="0.25">
      <c r="B59" s="23"/>
      <c r="C59" s="23"/>
      <c r="D59" s="24"/>
      <c r="E59" s="24"/>
      <c r="F59" s="25">
        <f t="shared" si="0"/>
        <v>2.5</v>
      </c>
      <c r="G59" s="26"/>
      <c r="H59" s="26"/>
      <c r="I59" s="27"/>
      <c r="J59" s="26"/>
      <c r="K59" s="48"/>
      <c r="L59" s="28"/>
      <c r="M59" s="29"/>
      <c r="N59" s="30">
        <f t="shared" si="7"/>
        <v>0</v>
      </c>
      <c r="O59" s="44" t="str">
        <f t="shared" si="1"/>
        <v/>
      </c>
      <c r="P59" s="44" t="str">
        <f t="shared" si="2"/>
        <v/>
      </c>
      <c r="Q59" s="44" t="str">
        <f t="shared" si="3"/>
        <v/>
      </c>
      <c r="R59" s="32" t="str">
        <f t="shared" si="4"/>
        <v/>
      </c>
      <c r="S59" s="33"/>
      <c r="T59" s="91"/>
      <c r="U59" s="35" t="str">
        <f t="shared" si="8"/>
        <v/>
      </c>
      <c r="V59" s="33"/>
      <c r="W59" s="36" t="str">
        <f t="shared" si="9"/>
        <v/>
      </c>
      <c r="X59" s="36" t="str">
        <f t="shared" si="5"/>
        <v/>
      </c>
      <c r="Y59" s="36" t="str">
        <f t="shared" si="6"/>
        <v/>
      </c>
      <c r="AB59" s="81" t="s">
        <v>50</v>
      </c>
      <c r="AC59" s="81">
        <v>4</v>
      </c>
      <c r="AD59" s="82">
        <f t="shared" si="32"/>
        <v>0</v>
      </c>
      <c r="AE59" s="82">
        <f t="shared" si="33"/>
        <v>0</v>
      </c>
      <c r="AF59" s="82">
        <f t="shared" si="33"/>
        <v>0</v>
      </c>
      <c r="AG59" s="82">
        <f t="shared" si="33"/>
        <v>0</v>
      </c>
      <c r="AH59" s="82">
        <f t="shared" si="33"/>
        <v>0</v>
      </c>
      <c r="AI59" s="82">
        <f t="shared" si="33"/>
        <v>0</v>
      </c>
      <c r="AJ59" s="82">
        <f t="shared" si="33"/>
        <v>0</v>
      </c>
      <c r="AK59" s="82">
        <f t="shared" si="33"/>
        <v>0</v>
      </c>
      <c r="AL59" s="82">
        <f t="shared" si="33"/>
        <v>0</v>
      </c>
      <c r="AM59" s="83">
        <f t="shared" si="36"/>
        <v>0</v>
      </c>
      <c r="AO59" s="81" t="s">
        <v>50</v>
      </c>
      <c r="AP59" s="81">
        <v>4</v>
      </c>
      <c r="AQ59" s="82">
        <f t="shared" si="34"/>
        <v>0</v>
      </c>
      <c r="AR59" s="82">
        <f t="shared" si="35"/>
        <v>0</v>
      </c>
      <c r="AS59" s="82">
        <f t="shared" si="35"/>
        <v>0</v>
      </c>
      <c r="AT59" s="82">
        <f t="shared" si="35"/>
        <v>0</v>
      </c>
      <c r="AU59" s="82">
        <f t="shared" si="35"/>
        <v>0</v>
      </c>
      <c r="AV59" s="82">
        <f t="shared" si="35"/>
        <v>0</v>
      </c>
      <c r="AW59" s="82">
        <f t="shared" si="35"/>
        <v>0</v>
      </c>
      <c r="AX59" s="82">
        <f t="shared" si="35"/>
        <v>0</v>
      </c>
      <c r="AY59" s="82">
        <f t="shared" si="35"/>
        <v>0</v>
      </c>
      <c r="AZ59" s="83">
        <f t="shared" si="37"/>
        <v>0</v>
      </c>
    </row>
    <row r="60" spans="2:66" s="2" customFormat="1" x14ac:dyDescent="0.25">
      <c r="B60" s="23"/>
      <c r="C60" s="23"/>
      <c r="D60" s="24"/>
      <c r="E60" s="24"/>
      <c r="F60" s="25">
        <f t="shared" si="0"/>
        <v>2.5</v>
      </c>
      <c r="G60" s="26"/>
      <c r="H60" s="26"/>
      <c r="I60" s="27"/>
      <c r="J60" s="26"/>
      <c r="K60" s="48"/>
      <c r="L60" s="28"/>
      <c r="M60" s="29"/>
      <c r="N60" s="30">
        <f t="shared" si="7"/>
        <v>0</v>
      </c>
      <c r="O60" s="44" t="str">
        <f t="shared" si="1"/>
        <v/>
      </c>
      <c r="P60" s="44" t="str">
        <f t="shared" si="2"/>
        <v/>
      </c>
      <c r="Q60" s="44" t="str">
        <f t="shared" si="3"/>
        <v/>
      </c>
      <c r="R60" s="32" t="str">
        <f t="shared" si="4"/>
        <v/>
      </c>
      <c r="S60" s="33"/>
      <c r="T60" s="91"/>
      <c r="U60" s="35" t="str">
        <f t="shared" si="8"/>
        <v/>
      </c>
      <c r="V60" s="33"/>
      <c r="W60" s="36" t="str">
        <f t="shared" si="9"/>
        <v/>
      </c>
      <c r="X60" s="36" t="str">
        <f t="shared" si="5"/>
        <v/>
      </c>
      <c r="Y60" s="36" t="str">
        <f t="shared" si="6"/>
        <v/>
      </c>
      <c r="AB60" s="81" t="s">
        <v>50</v>
      </c>
      <c r="AC60" s="81">
        <v>5</v>
      </c>
      <c r="AD60" s="82">
        <f t="shared" si="32"/>
        <v>0</v>
      </c>
      <c r="AE60" s="82">
        <f t="shared" si="33"/>
        <v>0</v>
      </c>
      <c r="AF60" s="82">
        <f t="shared" si="33"/>
        <v>0</v>
      </c>
      <c r="AG60" s="82">
        <f t="shared" si="33"/>
        <v>0</v>
      </c>
      <c r="AH60" s="82">
        <f t="shared" si="33"/>
        <v>0</v>
      </c>
      <c r="AI60" s="82">
        <f t="shared" si="33"/>
        <v>0</v>
      </c>
      <c r="AJ60" s="82">
        <f t="shared" si="33"/>
        <v>0</v>
      </c>
      <c r="AK60" s="82">
        <f t="shared" si="33"/>
        <v>0</v>
      </c>
      <c r="AL60" s="82">
        <f t="shared" si="33"/>
        <v>0</v>
      </c>
      <c r="AM60" s="83">
        <f t="shared" si="36"/>
        <v>0</v>
      </c>
      <c r="AO60" s="81" t="s">
        <v>50</v>
      </c>
      <c r="AP60" s="81">
        <v>5</v>
      </c>
      <c r="AQ60" s="82">
        <f t="shared" si="34"/>
        <v>0</v>
      </c>
      <c r="AR60" s="82">
        <f t="shared" si="35"/>
        <v>0</v>
      </c>
      <c r="AS60" s="82">
        <f t="shared" si="35"/>
        <v>0</v>
      </c>
      <c r="AT60" s="82">
        <f t="shared" si="35"/>
        <v>0</v>
      </c>
      <c r="AU60" s="82">
        <f t="shared" si="35"/>
        <v>0</v>
      </c>
      <c r="AV60" s="82">
        <f t="shared" si="35"/>
        <v>0</v>
      </c>
      <c r="AW60" s="82">
        <f t="shared" si="35"/>
        <v>0</v>
      </c>
      <c r="AX60" s="82">
        <f t="shared" si="35"/>
        <v>0</v>
      </c>
      <c r="AY60" s="82">
        <f t="shared" si="35"/>
        <v>0</v>
      </c>
      <c r="AZ60" s="83">
        <f t="shared" si="37"/>
        <v>0</v>
      </c>
    </row>
    <row r="61" spans="2:66" s="2" customFormat="1" x14ac:dyDescent="0.25">
      <c r="B61" s="23"/>
      <c r="C61" s="23"/>
      <c r="D61" s="24"/>
      <c r="E61" s="24"/>
      <c r="F61" s="25">
        <f t="shared" si="0"/>
        <v>2.5</v>
      </c>
      <c r="G61" s="26"/>
      <c r="H61" s="26"/>
      <c r="I61" s="27"/>
      <c r="J61" s="26"/>
      <c r="K61" s="48"/>
      <c r="L61" s="28"/>
      <c r="M61" s="29"/>
      <c r="N61" s="30">
        <f t="shared" si="7"/>
        <v>0</v>
      </c>
      <c r="O61" s="44" t="str">
        <f t="shared" si="1"/>
        <v/>
      </c>
      <c r="P61" s="44" t="str">
        <f t="shared" si="2"/>
        <v/>
      </c>
      <c r="Q61" s="44" t="str">
        <f t="shared" si="3"/>
        <v/>
      </c>
      <c r="R61" s="32" t="str">
        <f t="shared" si="4"/>
        <v/>
      </c>
      <c r="S61" s="33"/>
      <c r="T61" s="91"/>
      <c r="U61" s="35" t="str">
        <f t="shared" si="8"/>
        <v/>
      </c>
      <c r="V61" s="33"/>
      <c r="W61" s="36" t="str">
        <f t="shared" si="9"/>
        <v/>
      </c>
      <c r="X61" s="36" t="str">
        <f t="shared" si="5"/>
        <v/>
      </c>
      <c r="Y61" s="36" t="str">
        <f t="shared" si="6"/>
        <v/>
      </c>
      <c r="AB61" s="81" t="s">
        <v>50</v>
      </c>
      <c r="AC61" s="81">
        <v>6</v>
      </c>
      <c r="AD61" s="82">
        <f t="shared" si="32"/>
        <v>0</v>
      </c>
      <c r="AE61" s="82">
        <f t="shared" si="33"/>
        <v>0</v>
      </c>
      <c r="AF61" s="82">
        <f t="shared" si="33"/>
        <v>0</v>
      </c>
      <c r="AG61" s="82">
        <f t="shared" si="33"/>
        <v>0</v>
      </c>
      <c r="AH61" s="82">
        <f t="shared" si="33"/>
        <v>0</v>
      </c>
      <c r="AI61" s="82">
        <f t="shared" si="33"/>
        <v>0</v>
      </c>
      <c r="AJ61" s="82">
        <f t="shared" si="33"/>
        <v>0</v>
      </c>
      <c r="AK61" s="82">
        <f t="shared" si="33"/>
        <v>0</v>
      </c>
      <c r="AL61" s="82">
        <f t="shared" si="33"/>
        <v>0</v>
      </c>
      <c r="AM61" s="83">
        <f t="shared" si="36"/>
        <v>0</v>
      </c>
      <c r="AO61" s="81" t="s">
        <v>50</v>
      </c>
      <c r="AP61" s="81">
        <v>6</v>
      </c>
      <c r="AQ61" s="82">
        <f t="shared" si="34"/>
        <v>0</v>
      </c>
      <c r="AR61" s="82">
        <f t="shared" si="35"/>
        <v>0</v>
      </c>
      <c r="AS61" s="82">
        <f t="shared" si="35"/>
        <v>0</v>
      </c>
      <c r="AT61" s="82">
        <f t="shared" si="35"/>
        <v>0</v>
      </c>
      <c r="AU61" s="82">
        <f t="shared" si="35"/>
        <v>0</v>
      </c>
      <c r="AV61" s="82">
        <f t="shared" si="35"/>
        <v>0</v>
      </c>
      <c r="AW61" s="82">
        <f t="shared" si="35"/>
        <v>0</v>
      </c>
      <c r="AX61" s="82">
        <f t="shared" si="35"/>
        <v>0</v>
      </c>
      <c r="AY61" s="82">
        <f t="shared" si="35"/>
        <v>0</v>
      </c>
      <c r="AZ61" s="83">
        <f t="shared" si="37"/>
        <v>0</v>
      </c>
    </row>
    <row r="62" spans="2:66" s="2" customFormat="1" x14ac:dyDescent="0.25">
      <c r="B62" s="23"/>
      <c r="C62" s="23"/>
      <c r="D62" s="24"/>
      <c r="E62" s="24"/>
      <c r="F62" s="25">
        <f t="shared" si="0"/>
        <v>2.5</v>
      </c>
      <c r="G62" s="26"/>
      <c r="H62" s="26"/>
      <c r="I62" s="27"/>
      <c r="J62" s="26"/>
      <c r="K62" s="48"/>
      <c r="L62" s="28"/>
      <c r="M62" s="29"/>
      <c r="N62" s="30">
        <f t="shared" si="7"/>
        <v>0</v>
      </c>
      <c r="O62" s="44" t="str">
        <f t="shared" si="1"/>
        <v/>
      </c>
      <c r="P62" s="44" t="str">
        <f t="shared" si="2"/>
        <v/>
      </c>
      <c r="Q62" s="44" t="str">
        <f t="shared" si="3"/>
        <v/>
      </c>
      <c r="R62" s="32" t="str">
        <f t="shared" si="4"/>
        <v/>
      </c>
      <c r="S62" s="33"/>
      <c r="T62" s="91"/>
      <c r="U62" s="35" t="str">
        <f t="shared" si="8"/>
        <v/>
      </c>
      <c r="V62" s="33"/>
      <c r="W62" s="36" t="str">
        <f t="shared" si="9"/>
        <v/>
      </c>
      <c r="X62" s="36" t="str">
        <f t="shared" si="5"/>
        <v/>
      </c>
      <c r="Y62" s="36" t="str">
        <f t="shared" si="6"/>
        <v/>
      </c>
      <c r="AB62"/>
      <c r="AC62"/>
      <c r="AD62"/>
      <c r="AE62"/>
      <c r="AF62"/>
      <c r="AG62"/>
      <c r="AH62"/>
      <c r="AI62"/>
    </row>
    <row r="63" spans="2:66" s="2" customFormat="1" ht="15.75" thickBot="1" x14ac:dyDescent="0.3">
      <c r="B63" s="23"/>
      <c r="C63" s="23"/>
      <c r="D63" s="24"/>
      <c r="E63" s="24"/>
      <c r="F63" s="25">
        <f t="shared" si="0"/>
        <v>2.5</v>
      </c>
      <c r="G63" s="26"/>
      <c r="H63" s="26"/>
      <c r="I63" s="27"/>
      <c r="J63" s="26"/>
      <c r="K63" s="48"/>
      <c r="L63" s="28"/>
      <c r="M63" s="29"/>
      <c r="N63" s="30">
        <f t="shared" si="7"/>
        <v>0</v>
      </c>
      <c r="O63" s="44" t="str">
        <f t="shared" si="1"/>
        <v/>
      </c>
      <c r="P63" s="44" t="str">
        <f t="shared" si="2"/>
        <v/>
      </c>
      <c r="Q63" s="44" t="str">
        <f t="shared" si="3"/>
        <v/>
      </c>
      <c r="R63" s="32" t="str">
        <f t="shared" si="4"/>
        <v/>
      </c>
      <c r="S63" s="33"/>
      <c r="T63" s="91"/>
      <c r="U63" s="35" t="str">
        <f t="shared" si="8"/>
        <v/>
      </c>
      <c r="V63" s="33"/>
      <c r="W63" s="36" t="str">
        <f t="shared" si="9"/>
        <v/>
      </c>
      <c r="X63" s="36" t="str">
        <f t="shared" si="5"/>
        <v/>
      </c>
      <c r="Y63" s="36" t="str">
        <f t="shared" si="6"/>
        <v/>
      </c>
      <c r="AB63" s="5"/>
      <c r="AC63" s="94"/>
      <c r="AD63" s="94"/>
      <c r="AE63" s="94"/>
      <c r="AF63" s="5"/>
      <c r="AG63" s="94"/>
      <c r="AH63" s="95"/>
      <c r="AI63" s="5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2:66" s="2" customFormat="1" x14ac:dyDescent="0.25">
      <c r="B64" s="23"/>
      <c r="C64" s="23"/>
      <c r="D64" s="24"/>
      <c r="E64" s="24"/>
      <c r="F64" s="25">
        <f t="shared" si="0"/>
        <v>2.5</v>
      </c>
      <c r="G64" s="26"/>
      <c r="H64" s="26"/>
      <c r="I64" s="27"/>
      <c r="J64" s="26"/>
      <c r="K64" s="48"/>
      <c r="L64" s="28"/>
      <c r="M64" s="29"/>
      <c r="N64" s="30">
        <f t="shared" si="7"/>
        <v>0</v>
      </c>
      <c r="O64" s="44" t="str">
        <f t="shared" si="1"/>
        <v/>
      </c>
      <c r="P64" s="44" t="str">
        <f t="shared" si="2"/>
        <v/>
      </c>
      <c r="Q64" s="44" t="str">
        <f t="shared" si="3"/>
        <v/>
      </c>
      <c r="R64" s="32" t="str">
        <f t="shared" si="4"/>
        <v/>
      </c>
      <c r="S64" s="33"/>
      <c r="T64" s="91"/>
      <c r="U64" s="35" t="str">
        <f t="shared" si="8"/>
        <v/>
      </c>
      <c r="V64" s="33"/>
      <c r="W64" s="36" t="str">
        <f t="shared" si="9"/>
        <v/>
      </c>
      <c r="X64" s="36" t="str">
        <f t="shared" si="5"/>
        <v/>
      </c>
      <c r="Y64" s="36" t="str">
        <f t="shared" si="6"/>
        <v/>
      </c>
      <c r="AI64" s="6"/>
    </row>
    <row r="65" spans="2:68" s="2" customFormat="1" x14ac:dyDescent="0.25">
      <c r="B65" s="23"/>
      <c r="C65" s="23"/>
      <c r="D65" s="24"/>
      <c r="E65" s="24"/>
      <c r="F65" s="25">
        <f t="shared" si="0"/>
        <v>2.5</v>
      </c>
      <c r="G65" s="26"/>
      <c r="H65" s="26"/>
      <c r="I65" s="27"/>
      <c r="J65" s="26"/>
      <c r="K65" s="48"/>
      <c r="L65" s="28"/>
      <c r="M65" s="29"/>
      <c r="N65" s="30">
        <f t="shared" si="7"/>
        <v>0</v>
      </c>
      <c r="O65" s="44" t="str">
        <f t="shared" si="1"/>
        <v/>
      </c>
      <c r="P65" s="44" t="str">
        <f t="shared" si="2"/>
        <v/>
      </c>
      <c r="Q65" s="44" t="str">
        <f t="shared" si="3"/>
        <v/>
      </c>
      <c r="R65" s="32" t="str">
        <f t="shared" si="4"/>
        <v/>
      </c>
      <c r="S65" s="33"/>
      <c r="T65" s="91"/>
      <c r="U65" s="35" t="str">
        <f t="shared" si="8"/>
        <v/>
      </c>
      <c r="V65" s="33"/>
      <c r="W65" s="36" t="str">
        <f t="shared" si="9"/>
        <v/>
      </c>
      <c r="X65" s="36" t="str">
        <f t="shared" si="5"/>
        <v/>
      </c>
      <c r="Y65" s="36" t="str">
        <f t="shared" si="6"/>
        <v/>
      </c>
      <c r="AI65" s="6"/>
      <c r="AO65" s="6" t="s">
        <v>51</v>
      </c>
      <c r="AP65"/>
      <c r="AQ65"/>
      <c r="AR65"/>
      <c r="AS65"/>
      <c r="AT65"/>
      <c r="AU65"/>
      <c r="AV65"/>
      <c r="AW65" s="6"/>
      <c r="BF65" s="84"/>
      <c r="BG65" s="84"/>
      <c r="BH65" s="88"/>
      <c r="BI65" s="88"/>
      <c r="BJ65" s="88"/>
      <c r="BK65" s="88"/>
      <c r="BL65" s="88"/>
      <c r="BM65" s="88"/>
      <c r="BN65" s="88"/>
      <c r="BO65" s="88"/>
      <c r="BP65" s="88"/>
    </row>
    <row r="66" spans="2:68" s="2" customFormat="1" x14ac:dyDescent="0.25">
      <c r="B66" s="23"/>
      <c r="C66" s="23"/>
      <c r="D66" s="24"/>
      <c r="E66" s="24"/>
      <c r="F66" s="25">
        <f t="shared" si="0"/>
        <v>2.5</v>
      </c>
      <c r="G66" s="26"/>
      <c r="H66" s="26"/>
      <c r="I66" s="27"/>
      <c r="J66" s="26"/>
      <c r="K66" s="48"/>
      <c r="L66" s="28"/>
      <c r="M66" s="29"/>
      <c r="N66" s="30">
        <f t="shared" si="7"/>
        <v>0</v>
      </c>
      <c r="O66" s="44" t="str">
        <f t="shared" si="1"/>
        <v/>
      </c>
      <c r="P66" s="44" t="str">
        <f t="shared" si="2"/>
        <v/>
      </c>
      <c r="Q66" s="44" t="str">
        <f t="shared" si="3"/>
        <v/>
      </c>
      <c r="R66" s="32" t="str">
        <f t="shared" si="4"/>
        <v/>
      </c>
      <c r="S66" s="33"/>
      <c r="T66" s="91"/>
      <c r="U66" s="35" t="str">
        <f t="shared" si="8"/>
        <v/>
      </c>
      <c r="V66" s="33"/>
      <c r="W66" s="36" t="str">
        <f t="shared" si="9"/>
        <v/>
      </c>
      <c r="X66" s="36" t="str">
        <f t="shared" si="5"/>
        <v/>
      </c>
      <c r="Y66" s="36" t="str">
        <f t="shared" si="6"/>
        <v/>
      </c>
      <c r="AD66" s="96">
        <f>X6</f>
        <v>0.6</v>
      </c>
      <c r="AE66" s="97"/>
      <c r="AG66" s="98"/>
      <c r="AH66" s="99"/>
      <c r="AI66" s="99"/>
      <c r="AJ66" s="100"/>
      <c r="AO66"/>
      <c r="AP66"/>
      <c r="AQ66"/>
      <c r="AR66"/>
      <c r="AS66"/>
      <c r="AT66"/>
      <c r="AU66"/>
      <c r="AV66"/>
      <c r="AW66" s="6"/>
      <c r="BF66" s="85"/>
      <c r="BG66" s="87"/>
      <c r="BH66" s="89"/>
      <c r="BI66" s="64"/>
      <c r="BJ66" s="64"/>
      <c r="BK66" s="64"/>
      <c r="BL66" s="64"/>
      <c r="BM66" s="64"/>
      <c r="BN66" s="64"/>
      <c r="BO66" s="64"/>
      <c r="BP66" s="64"/>
    </row>
    <row r="67" spans="2:68" s="2" customFormat="1" ht="18" customHeight="1" x14ac:dyDescent="0.25">
      <c r="B67" s="23"/>
      <c r="C67" s="23"/>
      <c r="D67" s="24"/>
      <c r="E67" s="24"/>
      <c r="F67" s="25">
        <f t="shared" si="0"/>
        <v>2.5</v>
      </c>
      <c r="G67" s="26"/>
      <c r="H67" s="26"/>
      <c r="I67" s="27"/>
      <c r="J67" s="26"/>
      <c r="K67" s="48"/>
      <c r="L67" s="28"/>
      <c r="M67" s="29"/>
      <c r="N67" s="30">
        <f t="shared" si="7"/>
        <v>0</v>
      </c>
      <c r="O67" s="44" t="str">
        <f t="shared" si="1"/>
        <v/>
      </c>
      <c r="P67" s="44" t="str">
        <f t="shared" si="2"/>
        <v/>
      </c>
      <c r="Q67" s="44" t="str">
        <f t="shared" si="3"/>
        <v/>
      </c>
      <c r="R67" s="32" t="str">
        <f t="shared" si="4"/>
        <v/>
      </c>
      <c r="S67" s="33"/>
      <c r="T67" s="91"/>
      <c r="U67" s="35" t="str">
        <f t="shared" si="8"/>
        <v/>
      </c>
      <c r="V67" s="33"/>
      <c r="W67" s="36" t="str">
        <f t="shared" si="9"/>
        <v/>
      </c>
      <c r="X67" s="36" t="str">
        <f t="shared" si="5"/>
        <v/>
      </c>
      <c r="Y67" s="36" t="str">
        <f t="shared" si="6"/>
        <v/>
      </c>
      <c r="AD67" s="101" t="s">
        <v>52</v>
      </c>
      <c r="AE67" s="102" t="s">
        <v>53</v>
      </c>
      <c r="AF67" s="102" t="s">
        <v>54</v>
      </c>
      <c r="AG67" s="103" t="s">
        <v>55</v>
      </c>
      <c r="AH67" s="104"/>
      <c r="AI67" s="105" t="s">
        <v>56</v>
      </c>
      <c r="AJ67" s="105" t="s">
        <v>25</v>
      </c>
      <c r="AK67" s="105" t="s">
        <v>57</v>
      </c>
      <c r="AO67"/>
      <c r="AP67" s="77" t="s">
        <v>12</v>
      </c>
      <c r="AQ67" s="78">
        <v>0.3</v>
      </c>
      <c r="AR67" s="78">
        <v>0.4</v>
      </c>
      <c r="AS67" s="78">
        <v>0.5</v>
      </c>
      <c r="AT67" s="78">
        <v>0.6</v>
      </c>
      <c r="AU67" s="78">
        <v>0.7</v>
      </c>
      <c r="AV67" s="78">
        <v>0.8</v>
      </c>
      <c r="AW67" s="78">
        <v>0.9</v>
      </c>
      <c r="AX67" s="78">
        <v>1</v>
      </c>
      <c r="AY67" s="78">
        <v>1.1000000000000001</v>
      </c>
      <c r="AZ67" s="79"/>
      <c r="BF67" s="85"/>
      <c r="BG67" s="87"/>
      <c r="BH67" s="64"/>
      <c r="BI67" s="64"/>
      <c r="BJ67" s="64"/>
      <c r="BK67" s="64"/>
      <c r="BL67" s="64"/>
      <c r="BM67" s="64"/>
      <c r="BN67" s="64"/>
      <c r="BO67" s="64"/>
      <c r="BP67" s="64"/>
    </row>
    <row r="68" spans="2:68" s="2" customFormat="1" x14ac:dyDescent="0.25">
      <c r="B68" s="23"/>
      <c r="C68" s="23"/>
      <c r="D68" s="24"/>
      <c r="E68" s="24"/>
      <c r="F68" s="25">
        <f t="shared" si="0"/>
        <v>2.5</v>
      </c>
      <c r="G68" s="26"/>
      <c r="H68" s="26"/>
      <c r="I68" s="27"/>
      <c r="J68" s="26"/>
      <c r="K68" s="48"/>
      <c r="L68" s="28"/>
      <c r="M68" s="29"/>
      <c r="N68" s="30">
        <f t="shared" si="7"/>
        <v>0</v>
      </c>
      <c r="O68" s="44" t="str">
        <f t="shared" si="1"/>
        <v/>
      </c>
      <c r="P68" s="44" t="str">
        <f t="shared" si="2"/>
        <v/>
      </c>
      <c r="Q68" s="44" t="str">
        <f t="shared" si="3"/>
        <v/>
      </c>
      <c r="R68" s="32" t="str">
        <f t="shared" si="4"/>
        <v/>
      </c>
      <c r="S68" s="33"/>
      <c r="T68" s="91"/>
      <c r="U68" s="35" t="str">
        <f t="shared" si="8"/>
        <v/>
      </c>
      <c r="V68" s="33"/>
      <c r="W68" s="36" t="str">
        <f t="shared" si="9"/>
        <v/>
      </c>
      <c r="X68" s="36" t="str">
        <f t="shared" si="5"/>
        <v/>
      </c>
      <c r="Y68" s="36" t="str">
        <f t="shared" si="6"/>
        <v/>
      </c>
      <c r="AD68" s="106">
        <v>0</v>
      </c>
      <c r="AE68" s="107">
        <f>AK68</f>
        <v>50160</v>
      </c>
      <c r="AF68" s="108">
        <f>ROUNDDOWN(AE68*'Rent Roll'!$AC$8/12,0)</f>
        <v>1254</v>
      </c>
      <c r="AG68" s="108">
        <f t="shared" ref="AG68:AG73" si="38">AF68-AL7</f>
        <v>1190</v>
      </c>
      <c r="AH68" s="109"/>
      <c r="AI68" s="106">
        <v>1</v>
      </c>
      <c r="AJ68" s="110">
        <v>0.7</v>
      </c>
      <c r="AK68" s="111">
        <f>IF(OR($AD$66=30%,$AD$66=50%,$AD$66=80%),CEILING(MROUND(MROUND('Rent Roll'!$AC$7*50%,50)*$AD$66/50%,50)*AJ68,50),CEILING(MROUND('Rent Roll'!$AC$7*50%,50)*AJ68,50)*$AD$66/50%)</f>
        <v>50160</v>
      </c>
      <c r="AL68" s="112"/>
      <c r="AM68" s="112"/>
      <c r="AP68" s="81">
        <v>0</v>
      </c>
      <c r="AQ68" s="82">
        <f t="shared" ref="AQ68:AQ74" si="39">IFERROR(AVERAGEIFS($T$7:$T$68,$E$7:$E$68,AP68,$U$7:$U$68,"&lt;"&amp;$AQ$67),0)</f>
        <v>0</v>
      </c>
      <c r="AR68" s="82">
        <f t="shared" ref="AR68:AY68" si="40">IFERROR(AVERAGEIFS($T$7:$T$68,$E$7:$E$68,$AP$68,$U$7:$U$68,"&gt;="&amp;AQ67,$U$7:$U$68,"&lt;"&amp;AR67),0)</f>
        <v>0</v>
      </c>
      <c r="AS68" s="82">
        <f t="shared" si="40"/>
        <v>0</v>
      </c>
      <c r="AT68" s="82">
        <f t="shared" si="40"/>
        <v>0</v>
      </c>
      <c r="AU68" s="82">
        <f t="shared" si="40"/>
        <v>0</v>
      </c>
      <c r="AV68" s="82">
        <f t="shared" si="40"/>
        <v>0</v>
      </c>
      <c r="AW68" s="82">
        <f t="shared" si="40"/>
        <v>0</v>
      </c>
      <c r="AX68" s="82">
        <f t="shared" si="40"/>
        <v>0</v>
      </c>
      <c r="AY68" s="82">
        <f t="shared" si="40"/>
        <v>0</v>
      </c>
      <c r="AZ68" s="83"/>
      <c r="BF68" s="85"/>
      <c r="BG68" s="87"/>
      <c r="BH68" s="64"/>
      <c r="BI68" s="64"/>
      <c r="BJ68" s="64"/>
      <c r="BK68" s="64"/>
      <c r="BL68" s="64"/>
      <c r="BM68" s="64"/>
      <c r="BN68" s="64"/>
      <c r="BO68" s="64"/>
      <c r="BP68" s="64"/>
    </row>
    <row r="69" spans="2:68" s="2" customFormat="1" x14ac:dyDescent="0.25">
      <c r="B69" s="23"/>
      <c r="C69" s="23"/>
      <c r="D69" s="24"/>
      <c r="E69" s="24"/>
      <c r="F69" s="25">
        <f t="shared" si="0"/>
        <v>2.5</v>
      </c>
      <c r="G69" s="26"/>
      <c r="H69" s="26"/>
      <c r="I69" s="27"/>
      <c r="J69" s="26"/>
      <c r="K69" s="48"/>
      <c r="L69" s="28"/>
      <c r="M69" s="29"/>
      <c r="N69" s="30">
        <f t="shared" si="7"/>
        <v>0</v>
      </c>
      <c r="O69" s="44" t="str">
        <f t="shared" si="1"/>
        <v/>
      </c>
      <c r="P69" s="44" t="str">
        <f t="shared" si="2"/>
        <v/>
      </c>
      <c r="Q69" s="44" t="str">
        <f t="shared" si="3"/>
        <v/>
      </c>
      <c r="R69" s="32" t="str">
        <f t="shared" si="4"/>
        <v/>
      </c>
      <c r="S69" s="33"/>
      <c r="T69" s="91"/>
      <c r="U69" s="35" t="str">
        <f t="shared" si="8"/>
        <v/>
      </c>
      <c r="V69" s="33"/>
      <c r="W69" s="36" t="str">
        <f t="shared" si="9"/>
        <v/>
      </c>
      <c r="X69" s="36" t="str">
        <f t="shared" si="5"/>
        <v/>
      </c>
      <c r="Y69" s="36" t="str">
        <f t="shared" si="6"/>
        <v/>
      </c>
      <c r="AD69" s="106">
        <v>1</v>
      </c>
      <c r="AE69" s="107">
        <f>AVERAGE(AK68:AK69)</f>
        <v>53730</v>
      </c>
      <c r="AF69" s="108">
        <f>ROUNDDOWN(AE69*'Rent Roll'!$AC$8/12,0)</f>
        <v>1343</v>
      </c>
      <c r="AG69" s="108">
        <f t="shared" si="38"/>
        <v>1271</v>
      </c>
      <c r="AH69" s="109"/>
      <c r="AI69" s="106">
        <v>2</v>
      </c>
      <c r="AJ69" s="110">
        <v>0.79999999999999993</v>
      </c>
      <c r="AK69" s="111">
        <f>IF(OR($AD$66=30%,$AD$66=50%,$AD$66=80%),CEILING(MROUND(MROUND('Rent Roll'!$AC$7*50%,50)*$AD$66/50%,50)*AJ69,50),CEILING(MROUND('Rent Roll'!$AC$7*50%,50)*AJ69,50)*$AD$66/50%)</f>
        <v>57300</v>
      </c>
      <c r="AL69" s="112"/>
      <c r="AM69" s="113"/>
      <c r="AP69" s="81">
        <v>1</v>
      </c>
      <c r="AQ69" s="82">
        <f t="shared" si="39"/>
        <v>0</v>
      </c>
      <c r="AR69" s="82">
        <f t="shared" ref="AR69:AY69" si="41">IFERROR(AVERAGEIFS($T$7:$T$68,$E$7:$E$68,$AP$69,$U$7:$U$68,"&gt;="&amp;AQ67,$U$7:$U$68,"&lt;"&amp;AR67),0)</f>
        <v>0</v>
      </c>
      <c r="AS69" s="82">
        <f t="shared" si="41"/>
        <v>0</v>
      </c>
      <c r="AT69" s="82">
        <f t="shared" si="41"/>
        <v>0</v>
      </c>
      <c r="AU69" s="82">
        <f t="shared" si="41"/>
        <v>0</v>
      </c>
      <c r="AV69" s="82">
        <f t="shared" si="41"/>
        <v>0</v>
      </c>
      <c r="AW69" s="82">
        <f t="shared" si="41"/>
        <v>0</v>
      </c>
      <c r="AX69" s="82">
        <f t="shared" si="41"/>
        <v>0</v>
      </c>
      <c r="AY69" s="82">
        <f t="shared" si="41"/>
        <v>0</v>
      </c>
      <c r="AZ69" s="83"/>
      <c r="BF69" s="85"/>
      <c r="BG69" s="87"/>
      <c r="BH69" s="64"/>
      <c r="BI69" s="64"/>
      <c r="BJ69" s="64"/>
      <c r="BK69" s="64"/>
      <c r="BL69" s="64"/>
      <c r="BM69" s="64"/>
      <c r="BN69" s="64"/>
      <c r="BO69" s="64"/>
      <c r="BP69" s="64"/>
    </row>
    <row r="70" spans="2:68" s="2" customFormat="1" x14ac:dyDescent="0.25">
      <c r="B70" s="23"/>
      <c r="C70" s="23"/>
      <c r="D70" s="24"/>
      <c r="E70" s="24"/>
      <c r="F70" s="25">
        <f t="shared" si="0"/>
        <v>2.5</v>
      </c>
      <c r="G70" s="26"/>
      <c r="H70" s="26"/>
      <c r="I70" s="27"/>
      <c r="J70" s="26"/>
      <c r="K70" s="48"/>
      <c r="L70" s="28"/>
      <c r="M70" s="29"/>
      <c r="N70" s="30">
        <f t="shared" si="7"/>
        <v>0</v>
      </c>
      <c r="O70" s="44" t="str">
        <f t="shared" si="1"/>
        <v/>
      </c>
      <c r="P70" s="44" t="str">
        <f t="shared" si="2"/>
        <v/>
      </c>
      <c r="Q70" s="44" t="str">
        <f t="shared" si="3"/>
        <v/>
      </c>
      <c r="R70" s="32" t="str">
        <f t="shared" si="4"/>
        <v/>
      </c>
      <c r="S70" s="33"/>
      <c r="T70" s="91"/>
      <c r="U70" s="35" t="str">
        <f t="shared" si="8"/>
        <v/>
      </c>
      <c r="V70" s="33"/>
      <c r="W70" s="36" t="str">
        <f t="shared" si="9"/>
        <v/>
      </c>
      <c r="X70" s="36" t="str">
        <f t="shared" si="5"/>
        <v/>
      </c>
      <c r="Y70" s="36" t="str">
        <f t="shared" si="6"/>
        <v/>
      </c>
      <c r="AD70" s="106">
        <v>2</v>
      </c>
      <c r="AE70" s="107">
        <f>AK70</f>
        <v>64440</v>
      </c>
      <c r="AF70" s="108">
        <f>ROUNDDOWN(AE70*'Rent Roll'!$AC$8/12,0)</f>
        <v>1611</v>
      </c>
      <c r="AG70" s="108">
        <f t="shared" si="38"/>
        <v>1518</v>
      </c>
      <c r="AH70" s="109"/>
      <c r="AI70" s="106">
        <v>3</v>
      </c>
      <c r="AJ70" s="110">
        <v>0.89999999999999991</v>
      </c>
      <c r="AK70" s="111">
        <f>IF(OR($AD$66=30%,$AD$66=50%,$AD$66=80%),CEILING(MROUND(MROUND('Rent Roll'!$AC$7*50%,50)*$AD$66/50%,50)*AJ70,50),CEILING(MROUND('Rent Roll'!$AC$7*50%,50)*AJ70,50)*$AD$66/50%)</f>
        <v>64440</v>
      </c>
      <c r="AL70" s="114"/>
      <c r="AM70" s="115"/>
      <c r="AP70" s="81">
        <v>2</v>
      </c>
      <c r="AQ70" s="82">
        <f t="shared" si="39"/>
        <v>0</v>
      </c>
      <c r="AR70" s="82">
        <f t="shared" ref="AR70:AY70" si="42">IFERROR(AVERAGEIFS($T$7:$T$68,$E$7:$E$68,$AP$70,$U$7:$U$68,"&gt;="&amp;AQ67,$U$7:$U$68,"&lt;"&amp;AR67),0)</f>
        <v>0</v>
      </c>
      <c r="AS70" s="82">
        <f t="shared" si="42"/>
        <v>0</v>
      </c>
      <c r="AT70" s="82">
        <f t="shared" si="42"/>
        <v>0</v>
      </c>
      <c r="AU70" s="82">
        <f t="shared" si="42"/>
        <v>0</v>
      </c>
      <c r="AV70" s="82">
        <f t="shared" si="42"/>
        <v>0</v>
      </c>
      <c r="AW70" s="82">
        <f t="shared" si="42"/>
        <v>0</v>
      </c>
      <c r="AX70" s="82">
        <f t="shared" si="42"/>
        <v>0</v>
      </c>
      <c r="AY70" s="82">
        <f t="shared" si="42"/>
        <v>0</v>
      </c>
      <c r="AZ70" s="83"/>
      <c r="BF70" s="85"/>
      <c r="BG70" s="87"/>
      <c r="BH70" s="64"/>
      <c r="BI70" s="64"/>
      <c r="BJ70" s="64"/>
      <c r="BK70" s="64"/>
      <c r="BL70" s="64"/>
      <c r="BM70" s="64"/>
      <c r="BN70" s="64"/>
      <c r="BO70" s="64"/>
      <c r="BP70" s="64"/>
    </row>
    <row r="71" spans="2:68" s="2" customFormat="1" x14ac:dyDescent="0.25">
      <c r="B71" s="23"/>
      <c r="C71" s="23"/>
      <c r="D71" s="24"/>
      <c r="E71" s="24"/>
      <c r="F71" s="25">
        <f t="shared" ref="F71:F134" si="43">IFERROR(VLOOKUP(E71,$AE$7:$AF$13,2),"-")</f>
        <v>2.5</v>
      </c>
      <c r="G71" s="26"/>
      <c r="H71" s="26"/>
      <c r="I71" s="27"/>
      <c r="J71" s="26"/>
      <c r="K71" s="48"/>
      <c r="L71" s="28"/>
      <c r="M71" s="29"/>
      <c r="N71" s="30">
        <f t="shared" si="7"/>
        <v>0</v>
      </c>
      <c r="O71" s="44" t="str">
        <f t="shared" ref="O71:O134" si="44">IFERROR(IF($K71&lt;=0,"",K71*12/(VLOOKUP($E71,$AE$7:$AL$13,3)*$AC$7*$AC$8)),"")</f>
        <v/>
      </c>
      <c r="P71" s="44" t="str">
        <f t="shared" ref="P71:P134" si="45">IFERROR(IF($L71&lt;=0,"",(L71-R71)*12/(VLOOKUP($E71,$AE$7:$AL$13,3)*$AC$7*$AC$8)),"")</f>
        <v/>
      </c>
      <c r="Q71" s="44" t="str">
        <f t="shared" ref="Q71:Q134" si="46">IFERROR(IF($M71&lt;=0,"",(M71-R71)*12/(VLOOKUP($E71,$AE$7:$AL$13,3)*$AC$7*$AC$8)),"")</f>
        <v/>
      </c>
      <c r="R71" s="32" t="str">
        <f t="shared" ref="R71:R134" si="47">IF(E71="","",VLOOKUP($E71,$AE$7:$AL$13,8))</f>
        <v/>
      </c>
      <c r="S71" s="33"/>
      <c r="T71" s="91"/>
      <c r="U71" s="35" t="str">
        <f t="shared" si="8"/>
        <v/>
      </c>
      <c r="V71" s="33"/>
      <c r="W71" s="36" t="str">
        <f t="shared" si="9"/>
        <v/>
      </c>
      <c r="X71" s="36" t="str">
        <f t="shared" ref="X71:X134" si="48">IF($E71="","",VLOOKUP($E71,$AD$68:$AG$73,4,FALSE))</f>
        <v/>
      </c>
      <c r="Y71" s="36" t="str">
        <f t="shared" ref="Y71:Y134" si="49">IF($E71="","",VLOOKUP($E71,$AD$79:$AG$84,4,FALSE))</f>
        <v/>
      </c>
      <c r="AD71" s="106">
        <v>3</v>
      </c>
      <c r="AE71" s="107">
        <f>AVERAGE(AK71:AK72)</f>
        <v>74460</v>
      </c>
      <c r="AF71" s="108">
        <f>ROUNDDOWN(AE71*'Rent Roll'!$AC$8/12,0)</f>
        <v>1861</v>
      </c>
      <c r="AG71" s="108">
        <f t="shared" si="38"/>
        <v>1746</v>
      </c>
      <c r="AH71" s="109"/>
      <c r="AI71" s="106">
        <v>4</v>
      </c>
      <c r="AJ71" s="110">
        <v>0.99999999999999989</v>
      </c>
      <c r="AK71" s="111">
        <f>IF(OR($AD$66=30%,$AD$66=50%,$AD$66=80%),CEILING(MROUND(MROUND('Rent Roll'!$AC$7*50%,50)*$AD$66/50%,50)*AJ71,50),CEILING(MROUND('Rent Roll'!$AC$7*50%,50)*AJ71,50)*$AD$66/50%)</f>
        <v>71580</v>
      </c>
      <c r="AL71" s="114"/>
      <c r="AM71" s="115"/>
      <c r="AP71" s="81">
        <v>3</v>
      </c>
      <c r="AQ71" s="82">
        <f t="shared" si="39"/>
        <v>0</v>
      </c>
      <c r="AR71" s="82">
        <f t="shared" ref="AR71:AY71" si="50">IFERROR(AVERAGEIFS($T$7:$T$68,$E$7:$E$68,$AP$71,$U$7:$U$68,"&gt;="&amp;AQ67,$U$7:$U$68,"&lt;"&amp;AR67),0)</f>
        <v>0</v>
      </c>
      <c r="AS71" s="82">
        <f t="shared" si="50"/>
        <v>0</v>
      </c>
      <c r="AT71" s="82">
        <f t="shared" si="50"/>
        <v>0</v>
      </c>
      <c r="AU71" s="82">
        <f t="shared" si="50"/>
        <v>0</v>
      </c>
      <c r="AV71" s="82">
        <f t="shared" si="50"/>
        <v>0</v>
      </c>
      <c r="AW71" s="82">
        <f t="shared" si="50"/>
        <v>0</v>
      </c>
      <c r="AX71" s="82">
        <f t="shared" si="50"/>
        <v>0</v>
      </c>
      <c r="AY71" s="82">
        <f t="shared" si="50"/>
        <v>0</v>
      </c>
      <c r="AZ71" s="83"/>
      <c r="BF71" s="85"/>
      <c r="BG71" s="87"/>
      <c r="BH71" s="64"/>
      <c r="BI71" s="64"/>
      <c r="BJ71" s="64"/>
      <c r="BK71" s="64"/>
      <c r="BL71" s="64"/>
      <c r="BM71" s="64"/>
      <c r="BN71" s="64"/>
      <c r="BO71" s="64"/>
      <c r="BP71" s="64"/>
    </row>
    <row r="72" spans="2:68" s="2" customFormat="1" x14ac:dyDescent="0.25">
      <c r="B72" s="23"/>
      <c r="C72" s="23"/>
      <c r="D72" s="24"/>
      <c r="E72" s="24"/>
      <c r="F72" s="25">
        <f t="shared" si="43"/>
        <v>2.5</v>
      </c>
      <c r="G72" s="26"/>
      <c r="H72" s="26"/>
      <c r="I72" s="27"/>
      <c r="J72" s="26"/>
      <c r="K72" s="48"/>
      <c r="L72" s="28"/>
      <c r="M72" s="29"/>
      <c r="N72" s="30">
        <f t="shared" ref="N72:N135" si="51">IFERROR(IF($I72&lt;=0,0,(I72-R72)*12/(VLOOKUP($E72,$AE$7:$AL$13,3)*$AC$7*$AC$8)),"")</f>
        <v>0</v>
      </c>
      <c r="O72" s="44" t="str">
        <f t="shared" si="44"/>
        <v/>
      </c>
      <c r="P72" s="44" t="str">
        <f t="shared" si="45"/>
        <v/>
      </c>
      <c r="Q72" s="44" t="str">
        <f t="shared" si="46"/>
        <v/>
      </c>
      <c r="R72" s="32" t="str">
        <f t="shared" si="47"/>
        <v/>
      </c>
      <c r="S72" s="33"/>
      <c r="T72" s="91"/>
      <c r="U72" s="35" t="str">
        <f t="shared" ref="U72:U135" si="52">IF($T72&gt;0,(T72+R72)*12/(VLOOKUP(E72,$AE$7:$AL$12,3)*$AC$7*$AC$8),"")</f>
        <v/>
      </c>
      <c r="V72" s="33"/>
      <c r="W72" s="36" t="str">
        <f t="shared" ref="W72:W135" si="53">IF($E72="","",VLOOKUP($E72,$AD$90:$AG$95,4,FALSE))</f>
        <v/>
      </c>
      <c r="X72" s="36" t="str">
        <f t="shared" si="48"/>
        <v/>
      </c>
      <c r="Y72" s="36" t="str">
        <f t="shared" si="49"/>
        <v/>
      </c>
      <c r="AD72" s="106">
        <v>4</v>
      </c>
      <c r="AE72" s="107">
        <f>AK73</f>
        <v>83040</v>
      </c>
      <c r="AF72" s="108">
        <f>ROUNDDOWN(AE72*'Rent Roll'!$AC$8/12,0)</f>
        <v>2076</v>
      </c>
      <c r="AG72" s="108">
        <f t="shared" si="38"/>
        <v>1940</v>
      </c>
      <c r="AH72" s="109"/>
      <c r="AI72" s="106">
        <v>5</v>
      </c>
      <c r="AJ72" s="110">
        <v>1.0799999999999998</v>
      </c>
      <c r="AK72" s="111">
        <f>IF(OR($AD$66=30%,$AD$66=50%,$AD$66=80%),CEILING(MROUND(MROUND('Rent Roll'!$AC$7*50%,50)*$AD$66/50%,50)*AJ72,50),CEILING(MROUND('Rent Roll'!$AC$7*50%,50)*AJ72,50)*$AD$66/50%)</f>
        <v>77340</v>
      </c>
      <c r="AL72" s="116"/>
      <c r="AM72" s="112"/>
      <c r="AP72" s="81">
        <v>4</v>
      </c>
      <c r="AQ72" s="82">
        <f t="shared" si="39"/>
        <v>0</v>
      </c>
      <c r="AR72" s="82">
        <f t="shared" ref="AR72:AY72" si="54">IFERROR(AVERAGEIFS($T$7:$T$68,$E$7:$E$68,$AP$72,$U$7:$U$68,"&gt;="&amp;AQ67,$U$7:$U$68,"&lt;"&amp;AR67),0)</f>
        <v>0</v>
      </c>
      <c r="AS72" s="82">
        <f t="shared" si="54"/>
        <v>0</v>
      </c>
      <c r="AT72" s="82">
        <f t="shared" si="54"/>
        <v>0</v>
      </c>
      <c r="AU72" s="82">
        <f t="shared" si="54"/>
        <v>0</v>
      </c>
      <c r="AV72" s="82">
        <f t="shared" si="54"/>
        <v>0</v>
      </c>
      <c r="AW72" s="82">
        <f t="shared" si="54"/>
        <v>0</v>
      </c>
      <c r="AX72" s="82">
        <f t="shared" si="54"/>
        <v>0</v>
      </c>
      <c r="AY72" s="82">
        <f t="shared" si="54"/>
        <v>0</v>
      </c>
      <c r="AZ72" s="83"/>
      <c r="BF72" s="85"/>
      <c r="BG72" s="87"/>
      <c r="BH72" s="64"/>
      <c r="BI72" s="64"/>
      <c r="BJ72" s="64"/>
      <c r="BK72" s="64"/>
      <c r="BL72" s="64"/>
      <c r="BM72" s="64"/>
      <c r="BN72" s="64"/>
      <c r="BO72" s="64"/>
      <c r="BP72" s="64"/>
    </row>
    <row r="73" spans="2:68" s="2" customFormat="1" x14ac:dyDescent="0.25">
      <c r="B73" s="23"/>
      <c r="C73" s="23"/>
      <c r="D73" s="24"/>
      <c r="E73" s="24"/>
      <c r="F73" s="25">
        <f t="shared" si="43"/>
        <v>2.5</v>
      </c>
      <c r="G73" s="26"/>
      <c r="H73" s="26"/>
      <c r="I73" s="27"/>
      <c r="J73" s="26"/>
      <c r="K73" s="48"/>
      <c r="L73" s="28"/>
      <c r="M73" s="29"/>
      <c r="N73" s="30">
        <f t="shared" si="51"/>
        <v>0</v>
      </c>
      <c r="O73" s="44" t="str">
        <f t="shared" si="44"/>
        <v/>
      </c>
      <c r="P73" s="44" t="str">
        <f t="shared" si="45"/>
        <v/>
      </c>
      <c r="Q73" s="44" t="str">
        <f t="shared" si="46"/>
        <v/>
      </c>
      <c r="R73" s="32" t="str">
        <f t="shared" si="47"/>
        <v/>
      </c>
      <c r="S73" s="33"/>
      <c r="T73" s="91"/>
      <c r="U73" s="35" t="str">
        <f t="shared" si="52"/>
        <v/>
      </c>
      <c r="V73" s="33"/>
      <c r="W73" s="36" t="str">
        <f t="shared" si="53"/>
        <v/>
      </c>
      <c r="X73" s="36" t="str">
        <f t="shared" si="48"/>
        <v/>
      </c>
      <c r="Y73" s="36" t="str">
        <f t="shared" si="49"/>
        <v/>
      </c>
      <c r="AD73" s="106">
        <v>5</v>
      </c>
      <c r="AE73" s="107">
        <f>AVERAGE(AK74:AK75)</f>
        <v>91650</v>
      </c>
      <c r="AF73" s="108">
        <f>ROUNDDOWN(AE73*'Rent Roll'!$AC$8/12,0)</f>
        <v>2291</v>
      </c>
      <c r="AG73" s="108">
        <f t="shared" si="38"/>
        <v>2134</v>
      </c>
      <c r="AH73" s="109"/>
      <c r="AI73" s="106">
        <v>6</v>
      </c>
      <c r="AJ73" s="110">
        <v>1.1599999999999999</v>
      </c>
      <c r="AK73" s="111">
        <f>IF(OR($AD$66=30%,$AD$66=50%,$AD$66=80%),CEILING(MROUND(MROUND('Rent Roll'!$AC$7*50%,50)*$AD$66/50%,50)*AJ73,50),CEILING(MROUND('Rent Roll'!$AC$7*50%,50)*AJ73,50)*$AD$66/50%)</f>
        <v>83040</v>
      </c>
      <c r="AL73" s="117"/>
      <c r="AM73" s="118"/>
      <c r="AP73" s="81">
        <v>5</v>
      </c>
      <c r="AQ73" s="82">
        <f t="shared" si="39"/>
        <v>0</v>
      </c>
      <c r="AR73" s="82">
        <f t="shared" ref="AR73:AY73" si="55">IFERROR(AVERAGEIFS($T$7:$T$68,$E$7:$E$68,$AP$73,$U$7:$U$68,"&gt;="&amp;AQ67,$U$7:$U$68,"&lt;"&amp;AR67),0)</f>
        <v>0</v>
      </c>
      <c r="AS73" s="82">
        <f t="shared" si="55"/>
        <v>0</v>
      </c>
      <c r="AT73" s="82">
        <f t="shared" si="55"/>
        <v>0</v>
      </c>
      <c r="AU73" s="82">
        <f t="shared" si="55"/>
        <v>0</v>
      </c>
      <c r="AV73" s="82">
        <f t="shared" si="55"/>
        <v>0</v>
      </c>
      <c r="AW73" s="82">
        <f t="shared" si="55"/>
        <v>0</v>
      </c>
      <c r="AX73" s="82">
        <f t="shared" si="55"/>
        <v>0</v>
      </c>
      <c r="AY73" s="82">
        <f t="shared" si="55"/>
        <v>0</v>
      </c>
      <c r="AZ73" s="83"/>
    </row>
    <row r="74" spans="2:68" s="2" customFormat="1" x14ac:dyDescent="0.25">
      <c r="B74" s="23"/>
      <c r="C74" s="23"/>
      <c r="D74" s="24"/>
      <c r="E74" s="24"/>
      <c r="F74" s="25">
        <f t="shared" si="43"/>
        <v>2.5</v>
      </c>
      <c r="G74" s="26"/>
      <c r="H74" s="26"/>
      <c r="I74" s="27"/>
      <c r="J74" s="26"/>
      <c r="K74" s="48"/>
      <c r="L74" s="28"/>
      <c r="M74" s="29"/>
      <c r="N74" s="30">
        <f t="shared" si="51"/>
        <v>0</v>
      </c>
      <c r="O74" s="44" t="str">
        <f t="shared" si="44"/>
        <v/>
      </c>
      <c r="P74" s="44" t="str">
        <f t="shared" si="45"/>
        <v/>
      </c>
      <c r="Q74" s="44" t="str">
        <f t="shared" si="46"/>
        <v/>
      </c>
      <c r="R74" s="32" t="str">
        <f t="shared" si="47"/>
        <v/>
      </c>
      <c r="S74" s="33"/>
      <c r="T74" s="91"/>
      <c r="U74" s="35" t="str">
        <f t="shared" si="52"/>
        <v/>
      </c>
      <c r="V74" s="33"/>
      <c r="W74" s="36" t="str">
        <f t="shared" si="53"/>
        <v/>
      </c>
      <c r="X74" s="36" t="str">
        <f t="shared" si="48"/>
        <v/>
      </c>
      <c r="Y74" s="36" t="str">
        <f t="shared" si="49"/>
        <v/>
      </c>
      <c r="AD74" s="97"/>
      <c r="AE74" s="119"/>
      <c r="AF74" s="120"/>
      <c r="AG74" s="120"/>
      <c r="AH74" s="120"/>
      <c r="AI74" s="106">
        <v>7</v>
      </c>
      <c r="AJ74" s="110">
        <v>1.24</v>
      </c>
      <c r="AK74" s="111">
        <f>IF(OR($AD$66=30%,$AD$66=50%,$AD$66=80%),CEILING(MROUND(MROUND('Rent Roll'!$AC$7*50%,50)*$AD$66/50%,50)*AJ74,50),CEILING(MROUND('Rent Roll'!$AC$7*50%,50)*AJ74,50)*$AD$66/50%)</f>
        <v>88800</v>
      </c>
      <c r="AL74" s="117"/>
      <c r="AM74" s="118"/>
      <c r="AP74" s="81">
        <v>6</v>
      </c>
      <c r="AQ74" s="82">
        <f t="shared" si="39"/>
        <v>0</v>
      </c>
      <c r="AR74" s="82">
        <f t="shared" ref="AR74:AY74" si="56">IFERROR(AVERAGEIFS($T$7:$T$68,$E$7:$E$68,$AP$74,$U$7:$U$68,"&gt;="&amp;AQ68,$U$7:$U$68,"&lt;"&amp;AR68),0)</f>
        <v>0</v>
      </c>
      <c r="AS74" s="82">
        <f t="shared" si="56"/>
        <v>0</v>
      </c>
      <c r="AT74" s="82">
        <f t="shared" si="56"/>
        <v>0</v>
      </c>
      <c r="AU74" s="82">
        <f t="shared" si="56"/>
        <v>0</v>
      </c>
      <c r="AV74" s="82">
        <f t="shared" si="56"/>
        <v>0</v>
      </c>
      <c r="AW74" s="82">
        <f t="shared" si="56"/>
        <v>0</v>
      </c>
      <c r="AX74" s="82">
        <f t="shared" si="56"/>
        <v>0</v>
      </c>
      <c r="AY74" s="82">
        <f t="shared" si="56"/>
        <v>0</v>
      </c>
      <c r="AZ74" s="83"/>
    </row>
    <row r="75" spans="2:68" s="2" customFormat="1" x14ac:dyDescent="0.25">
      <c r="B75" s="23"/>
      <c r="C75" s="23"/>
      <c r="D75" s="24"/>
      <c r="E75" s="24"/>
      <c r="F75" s="25">
        <f t="shared" si="43"/>
        <v>2.5</v>
      </c>
      <c r="G75" s="26"/>
      <c r="H75" s="26"/>
      <c r="I75" s="27"/>
      <c r="J75" s="26"/>
      <c r="K75" s="48"/>
      <c r="L75" s="28"/>
      <c r="M75" s="29"/>
      <c r="N75" s="30">
        <f t="shared" si="51"/>
        <v>0</v>
      </c>
      <c r="O75" s="44" t="str">
        <f t="shared" si="44"/>
        <v/>
      </c>
      <c r="P75" s="44" t="str">
        <f t="shared" si="45"/>
        <v/>
      </c>
      <c r="Q75" s="44" t="str">
        <f t="shared" si="46"/>
        <v/>
      </c>
      <c r="R75" s="32" t="str">
        <f t="shared" si="47"/>
        <v/>
      </c>
      <c r="S75" s="33"/>
      <c r="T75" s="91"/>
      <c r="U75" s="35" t="str">
        <f t="shared" si="52"/>
        <v/>
      </c>
      <c r="V75" s="33"/>
      <c r="W75" s="36" t="str">
        <f t="shared" si="53"/>
        <v/>
      </c>
      <c r="X75" s="36" t="str">
        <f t="shared" si="48"/>
        <v/>
      </c>
      <c r="Y75" s="36" t="str">
        <f t="shared" si="49"/>
        <v/>
      </c>
      <c r="AD75" s="112"/>
      <c r="AE75" s="112"/>
      <c r="AF75" s="112"/>
      <c r="AG75" s="112"/>
      <c r="AH75" s="112"/>
      <c r="AI75" s="106">
        <v>8</v>
      </c>
      <c r="AJ75" s="110">
        <v>1.32</v>
      </c>
      <c r="AK75" s="111">
        <f>IF(OR($AD$66=30%,$AD$66=50%,$AD$66=80%),CEILING(MROUND(MROUND('Rent Roll'!$AC$7*50%,50)*$AD$66/50%,50)*AJ75,50),CEILING(MROUND('Rent Roll'!$AC$7*50%,50)*AJ75,50)*$AD$66/50%)</f>
        <v>94500</v>
      </c>
      <c r="AL75" s="118"/>
      <c r="AM75" s="118"/>
    </row>
    <row r="76" spans="2:68" s="2" customFormat="1" x14ac:dyDescent="0.25">
      <c r="B76" s="23"/>
      <c r="C76" s="23"/>
      <c r="D76" s="24"/>
      <c r="E76" s="24"/>
      <c r="F76" s="25">
        <f t="shared" si="43"/>
        <v>2.5</v>
      </c>
      <c r="G76" s="26"/>
      <c r="H76" s="26"/>
      <c r="I76" s="27"/>
      <c r="J76" s="26"/>
      <c r="K76" s="48"/>
      <c r="L76" s="28"/>
      <c r="M76" s="29"/>
      <c r="N76" s="30">
        <f t="shared" si="51"/>
        <v>0</v>
      </c>
      <c r="O76" s="44" t="str">
        <f t="shared" si="44"/>
        <v/>
      </c>
      <c r="P76" s="44" t="str">
        <f t="shared" si="45"/>
        <v/>
      </c>
      <c r="Q76" s="44" t="str">
        <f t="shared" si="46"/>
        <v/>
      </c>
      <c r="R76" s="32" t="str">
        <f t="shared" si="47"/>
        <v/>
      </c>
      <c r="S76" s="33"/>
      <c r="T76" s="91"/>
      <c r="U76" s="35" t="str">
        <f t="shared" si="52"/>
        <v/>
      </c>
      <c r="V76" s="33"/>
      <c r="W76" s="36" t="str">
        <f t="shared" si="53"/>
        <v/>
      </c>
      <c r="X76" s="36" t="str">
        <f t="shared" si="48"/>
        <v/>
      </c>
      <c r="Y76" s="36" t="str">
        <f t="shared" si="49"/>
        <v/>
      </c>
      <c r="AD76" s="118"/>
      <c r="AE76" s="118"/>
      <c r="AF76" s="118"/>
      <c r="AG76" s="118"/>
      <c r="AH76" s="118"/>
      <c r="AI76" s="118"/>
      <c r="AJ76" s="121"/>
      <c r="AK76" s="118"/>
      <c r="AL76" s="118"/>
      <c r="AM76" s="118"/>
    </row>
    <row r="77" spans="2:68" s="2" customFormat="1" x14ac:dyDescent="0.25">
      <c r="B77" s="23"/>
      <c r="C77" s="23"/>
      <c r="D77" s="24"/>
      <c r="E77" s="24"/>
      <c r="F77" s="25">
        <f t="shared" si="43"/>
        <v>2.5</v>
      </c>
      <c r="G77" s="26"/>
      <c r="H77" s="26"/>
      <c r="I77" s="27"/>
      <c r="J77" s="26"/>
      <c r="K77" s="48"/>
      <c r="L77" s="28"/>
      <c r="M77" s="29"/>
      <c r="N77" s="30">
        <f t="shared" si="51"/>
        <v>0</v>
      </c>
      <c r="O77" s="44" t="str">
        <f t="shared" si="44"/>
        <v/>
      </c>
      <c r="P77" s="44" t="str">
        <f t="shared" si="45"/>
        <v/>
      </c>
      <c r="Q77" s="44" t="str">
        <f t="shared" si="46"/>
        <v/>
      </c>
      <c r="R77" s="32" t="str">
        <f t="shared" si="47"/>
        <v/>
      </c>
      <c r="S77" s="33"/>
      <c r="T77" s="91"/>
      <c r="U77" s="35" t="str">
        <f t="shared" si="52"/>
        <v/>
      </c>
      <c r="V77" s="33"/>
      <c r="W77" s="36" t="str">
        <f t="shared" si="53"/>
        <v/>
      </c>
      <c r="X77" s="36" t="str">
        <f t="shared" si="48"/>
        <v/>
      </c>
      <c r="Y77" s="36" t="str">
        <f t="shared" si="49"/>
        <v/>
      </c>
      <c r="AD77" s="96">
        <f>Y6</f>
        <v>0.8</v>
      </c>
      <c r="AE77" s="97"/>
      <c r="AG77" s="98"/>
      <c r="AH77" s="99"/>
      <c r="AI77" s="99"/>
      <c r="AJ77" s="100"/>
      <c r="AL77" s="118"/>
      <c r="AM77" s="118"/>
    </row>
    <row r="78" spans="2:68" s="2" customFormat="1" ht="17.25" customHeight="1" x14ac:dyDescent="0.25">
      <c r="B78" s="23"/>
      <c r="C78" s="23"/>
      <c r="D78" s="24"/>
      <c r="E78" s="24"/>
      <c r="F78" s="25">
        <f t="shared" si="43"/>
        <v>2.5</v>
      </c>
      <c r="G78" s="26"/>
      <c r="H78" s="26"/>
      <c r="I78" s="27"/>
      <c r="J78" s="26"/>
      <c r="K78" s="48"/>
      <c r="L78" s="28"/>
      <c r="M78" s="29"/>
      <c r="N78" s="30">
        <f t="shared" si="51"/>
        <v>0</v>
      </c>
      <c r="O78" s="44" t="str">
        <f t="shared" si="44"/>
        <v/>
      </c>
      <c r="P78" s="44" t="str">
        <f t="shared" si="45"/>
        <v/>
      </c>
      <c r="Q78" s="44" t="str">
        <f t="shared" si="46"/>
        <v/>
      </c>
      <c r="R78" s="32" t="str">
        <f t="shared" si="47"/>
        <v/>
      </c>
      <c r="S78" s="33"/>
      <c r="T78" s="91"/>
      <c r="U78" s="35" t="str">
        <f t="shared" si="52"/>
        <v/>
      </c>
      <c r="V78" s="33"/>
      <c r="W78" s="36" t="str">
        <f t="shared" si="53"/>
        <v/>
      </c>
      <c r="X78" s="36" t="str">
        <f t="shared" si="48"/>
        <v/>
      </c>
      <c r="Y78" s="36" t="str">
        <f t="shared" si="49"/>
        <v/>
      </c>
      <c r="AD78" s="101" t="s">
        <v>52</v>
      </c>
      <c r="AE78" s="102" t="s">
        <v>53</v>
      </c>
      <c r="AF78" s="102" t="s">
        <v>54</v>
      </c>
      <c r="AG78" s="103" t="s">
        <v>58</v>
      </c>
      <c r="AH78" s="104"/>
      <c r="AI78" s="105" t="s">
        <v>56</v>
      </c>
      <c r="AJ78" s="105" t="s">
        <v>25</v>
      </c>
      <c r="AK78" s="105" t="s">
        <v>57</v>
      </c>
      <c r="AL78" s="118"/>
      <c r="AM78" s="118"/>
    </row>
    <row r="79" spans="2:68" s="2" customFormat="1" x14ac:dyDescent="0.25">
      <c r="B79" s="23"/>
      <c r="C79" s="23"/>
      <c r="D79" s="24"/>
      <c r="E79" s="24"/>
      <c r="F79" s="25">
        <f t="shared" si="43"/>
        <v>2.5</v>
      </c>
      <c r="G79" s="26"/>
      <c r="H79" s="26"/>
      <c r="I79" s="27"/>
      <c r="J79" s="26"/>
      <c r="K79" s="48"/>
      <c r="L79" s="28"/>
      <c r="M79" s="29"/>
      <c r="N79" s="30">
        <f t="shared" si="51"/>
        <v>0</v>
      </c>
      <c r="O79" s="44" t="str">
        <f t="shared" si="44"/>
        <v/>
      </c>
      <c r="P79" s="44" t="str">
        <f t="shared" si="45"/>
        <v/>
      </c>
      <c r="Q79" s="44" t="str">
        <f t="shared" si="46"/>
        <v/>
      </c>
      <c r="R79" s="32" t="str">
        <f t="shared" si="47"/>
        <v/>
      </c>
      <c r="S79" s="33"/>
      <c r="T79" s="91"/>
      <c r="U79" s="35" t="str">
        <f t="shared" si="52"/>
        <v/>
      </c>
      <c r="V79" s="33"/>
      <c r="W79" s="36" t="str">
        <f t="shared" si="53"/>
        <v/>
      </c>
      <c r="X79" s="36" t="str">
        <f t="shared" si="48"/>
        <v/>
      </c>
      <c r="Y79" s="36" t="str">
        <f t="shared" si="49"/>
        <v/>
      </c>
      <c r="AD79" s="106">
        <v>0</v>
      </c>
      <c r="AE79" s="107">
        <f>AK79</f>
        <v>66850</v>
      </c>
      <c r="AF79" s="108">
        <f>ROUNDDOWN(AE79*'Rent Roll'!$AC$8/12,0)</f>
        <v>1671</v>
      </c>
      <c r="AG79" s="108">
        <f t="shared" ref="AG79:AG84" si="57">AF79-AL7</f>
        <v>1607</v>
      </c>
      <c r="AH79" s="109"/>
      <c r="AI79" s="106">
        <v>1</v>
      </c>
      <c r="AJ79" s="110">
        <v>0.7</v>
      </c>
      <c r="AK79" s="111">
        <f>IF(OR($AD$77=30%,$AD$77=50%,$AD$77=80%),CEILING(MROUND(MROUND('Rent Roll'!$AC$7*50%,50)*$AD$77/50%,50)*AJ79,50),CEILING(MROUND('Rent Roll'!$AC$7*50%,50)*AJ79,50)*$AD$77/50%)</f>
        <v>66850</v>
      </c>
      <c r="AL79" s="118"/>
      <c r="AM79" s="118"/>
    </row>
    <row r="80" spans="2:68" s="2" customFormat="1" x14ac:dyDescent="0.25">
      <c r="B80" s="23"/>
      <c r="C80" s="23"/>
      <c r="D80" s="24"/>
      <c r="E80" s="24"/>
      <c r="F80" s="25">
        <f t="shared" si="43"/>
        <v>2.5</v>
      </c>
      <c r="G80" s="26"/>
      <c r="H80" s="26"/>
      <c r="I80" s="27"/>
      <c r="J80" s="26"/>
      <c r="K80" s="48"/>
      <c r="L80" s="28"/>
      <c r="M80" s="29"/>
      <c r="N80" s="30">
        <f t="shared" si="51"/>
        <v>0</v>
      </c>
      <c r="O80" s="44" t="str">
        <f t="shared" si="44"/>
        <v/>
      </c>
      <c r="P80" s="44" t="str">
        <f t="shared" si="45"/>
        <v/>
      </c>
      <c r="Q80" s="44" t="str">
        <f t="shared" si="46"/>
        <v/>
      </c>
      <c r="R80" s="32" t="str">
        <f t="shared" si="47"/>
        <v/>
      </c>
      <c r="S80" s="33"/>
      <c r="T80" s="91"/>
      <c r="U80" s="35" t="str">
        <f t="shared" si="52"/>
        <v/>
      </c>
      <c r="V80" s="33"/>
      <c r="W80" s="36" t="str">
        <f t="shared" si="53"/>
        <v/>
      </c>
      <c r="X80" s="36" t="str">
        <f t="shared" si="48"/>
        <v/>
      </c>
      <c r="Y80" s="36" t="str">
        <f t="shared" si="49"/>
        <v/>
      </c>
      <c r="AD80" s="106">
        <v>1</v>
      </c>
      <c r="AE80" s="107">
        <f>AVERAGE(AK79:AK80)</f>
        <v>71625</v>
      </c>
      <c r="AF80" s="108">
        <f>ROUNDDOWN(AE80*'Rent Roll'!$AC$8/12,0)</f>
        <v>1790</v>
      </c>
      <c r="AG80" s="108">
        <f t="shared" si="57"/>
        <v>1718</v>
      </c>
      <c r="AH80" s="109"/>
      <c r="AI80" s="106">
        <v>2</v>
      </c>
      <c r="AJ80" s="110">
        <v>0.79999999999999993</v>
      </c>
      <c r="AK80" s="111">
        <f>IF(OR($AD$77=30%,$AD$77=50%,$AD$77=80%),CEILING(MROUND(MROUND('Rent Roll'!$AC$7*50%,50)*$AD$77/50%,50)*AJ80,50),CEILING(MROUND('Rent Roll'!$AC$7*50%,50)*AJ80,50)*$AD$77/50%)</f>
        <v>76400</v>
      </c>
      <c r="AL80" s="118"/>
      <c r="AM80" s="118"/>
    </row>
    <row r="81" spans="2:39" s="2" customFormat="1" x14ac:dyDescent="0.25">
      <c r="B81" s="23"/>
      <c r="C81" s="23"/>
      <c r="D81" s="24"/>
      <c r="E81" s="24"/>
      <c r="F81" s="25">
        <f t="shared" si="43"/>
        <v>2.5</v>
      </c>
      <c r="G81" s="26"/>
      <c r="H81" s="26"/>
      <c r="I81" s="27"/>
      <c r="J81" s="26"/>
      <c r="K81" s="48"/>
      <c r="L81" s="28"/>
      <c r="M81" s="29"/>
      <c r="N81" s="30">
        <f t="shared" si="51"/>
        <v>0</v>
      </c>
      <c r="O81" s="44" t="str">
        <f t="shared" si="44"/>
        <v/>
      </c>
      <c r="P81" s="44" t="str">
        <f t="shared" si="45"/>
        <v/>
      </c>
      <c r="Q81" s="44" t="str">
        <f t="shared" si="46"/>
        <v/>
      </c>
      <c r="R81" s="32" t="str">
        <f t="shared" si="47"/>
        <v/>
      </c>
      <c r="S81" s="33"/>
      <c r="T81" s="91"/>
      <c r="U81" s="35" t="str">
        <f t="shared" si="52"/>
        <v/>
      </c>
      <c r="V81" s="33"/>
      <c r="W81" s="36" t="str">
        <f t="shared" si="53"/>
        <v/>
      </c>
      <c r="X81" s="36" t="str">
        <f t="shared" si="48"/>
        <v/>
      </c>
      <c r="Y81" s="36" t="str">
        <f t="shared" si="49"/>
        <v/>
      </c>
      <c r="AD81" s="106">
        <v>2</v>
      </c>
      <c r="AE81" s="107">
        <f>AK81</f>
        <v>85950</v>
      </c>
      <c r="AF81" s="108">
        <f>ROUNDDOWN(AE81*'Rent Roll'!$AC$8/12,0)</f>
        <v>2148</v>
      </c>
      <c r="AG81" s="108">
        <f t="shared" si="57"/>
        <v>2055</v>
      </c>
      <c r="AH81" s="109"/>
      <c r="AI81" s="106">
        <v>3</v>
      </c>
      <c r="AJ81" s="110">
        <v>0.89999999999999991</v>
      </c>
      <c r="AK81" s="111">
        <f>IF(OR($AD$77=30%,$AD$77=50%,$AD$77=80%),CEILING(MROUND(MROUND('Rent Roll'!$AC$7*50%,50)*$AD$77/50%,50)*AJ81,50),CEILING(MROUND('Rent Roll'!$AC$7*50%,50)*AJ81,50)*$AD$77/50%)</f>
        <v>85950</v>
      </c>
      <c r="AL81" s="118"/>
      <c r="AM81" s="118"/>
    </row>
    <row r="82" spans="2:39" s="2" customFormat="1" x14ac:dyDescent="0.25">
      <c r="B82" s="23"/>
      <c r="C82" s="23"/>
      <c r="D82" s="24"/>
      <c r="E82" s="24"/>
      <c r="F82" s="25">
        <f t="shared" si="43"/>
        <v>2.5</v>
      </c>
      <c r="G82" s="26"/>
      <c r="H82" s="26"/>
      <c r="I82" s="27"/>
      <c r="J82" s="26"/>
      <c r="K82" s="48"/>
      <c r="L82" s="28"/>
      <c r="M82" s="29"/>
      <c r="N82" s="30">
        <f t="shared" si="51"/>
        <v>0</v>
      </c>
      <c r="O82" s="44" t="str">
        <f t="shared" si="44"/>
        <v/>
      </c>
      <c r="P82" s="44" t="str">
        <f t="shared" si="45"/>
        <v/>
      </c>
      <c r="Q82" s="44" t="str">
        <f t="shared" si="46"/>
        <v/>
      </c>
      <c r="R82" s="32" t="str">
        <f t="shared" si="47"/>
        <v/>
      </c>
      <c r="S82" s="33"/>
      <c r="T82" s="91"/>
      <c r="U82" s="35" t="str">
        <f t="shared" si="52"/>
        <v/>
      </c>
      <c r="V82" s="33"/>
      <c r="W82" s="36" t="str">
        <f t="shared" si="53"/>
        <v/>
      </c>
      <c r="X82" s="36" t="str">
        <f t="shared" si="48"/>
        <v/>
      </c>
      <c r="Y82" s="36" t="str">
        <f t="shared" si="49"/>
        <v/>
      </c>
      <c r="AD82" s="106">
        <v>3</v>
      </c>
      <c r="AE82" s="107">
        <f>AVERAGE(AK82:AK83)</f>
        <v>99275</v>
      </c>
      <c r="AF82" s="108">
        <f>ROUNDDOWN(AE82*'Rent Roll'!$AC$8/12,0)</f>
        <v>2481</v>
      </c>
      <c r="AG82" s="108">
        <f t="shared" si="57"/>
        <v>2366</v>
      </c>
      <c r="AH82" s="109"/>
      <c r="AI82" s="106">
        <v>4</v>
      </c>
      <c r="AJ82" s="110">
        <v>0.99999999999999989</v>
      </c>
      <c r="AK82" s="111">
        <f>IF(OR($AD$77=30%,$AD$77=50%,$AD$77=80%),CEILING(MROUND(MROUND('Rent Roll'!$AC$7*50%,50)*$AD$77/50%,50)*AJ82,50),CEILING(MROUND('Rent Roll'!$AC$7*50%,50)*AJ82,50)*$AD$77/50%)</f>
        <v>95450</v>
      </c>
      <c r="AL82" s="118"/>
      <c r="AM82" s="118"/>
    </row>
    <row r="83" spans="2:39" s="2" customFormat="1" x14ac:dyDescent="0.25">
      <c r="B83" s="23"/>
      <c r="C83" s="23"/>
      <c r="D83" s="24"/>
      <c r="E83" s="24"/>
      <c r="F83" s="25">
        <f t="shared" si="43"/>
        <v>2.5</v>
      </c>
      <c r="G83" s="26"/>
      <c r="H83" s="26"/>
      <c r="I83" s="27"/>
      <c r="J83" s="26"/>
      <c r="K83" s="48"/>
      <c r="L83" s="28"/>
      <c r="M83" s="29"/>
      <c r="N83" s="30">
        <f t="shared" si="51"/>
        <v>0</v>
      </c>
      <c r="O83" s="44" t="str">
        <f t="shared" si="44"/>
        <v/>
      </c>
      <c r="P83" s="44" t="str">
        <f t="shared" si="45"/>
        <v/>
      </c>
      <c r="Q83" s="44" t="str">
        <f t="shared" si="46"/>
        <v/>
      </c>
      <c r="R83" s="32" t="str">
        <f t="shared" si="47"/>
        <v/>
      </c>
      <c r="S83" s="33"/>
      <c r="T83" s="91"/>
      <c r="U83" s="35" t="str">
        <f t="shared" si="52"/>
        <v/>
      </c>
      <c r="V83" s="33"/>
      <c r="W83" s="36" t="str">
        <f t="shared" si="53"/>
        <v/>
      </c>
      <c r="X83" s="36" t="str">
        <f t="shared" si="48"/>
        <v/>
      </c>
      <c r="Y83" s="36" t="str">
        <f t="shared" si="49"/>
        <v/>
      </c>
      <c r="AD83" s="106">
        <v>4</v>
      </c>
      <c r="AE83" s="107">
        <f>AK84</f>
        <v>110750</v>
      </c>
      <c r="AF83" s="108">
        <f>ROUNDDOWN(AE83*'Rent Roll'!$AC$8/12,0)</f>
        <v>2768</v>
      </c>
      <c r="AG83" s="108">
        <f t="shared" si="57"/>
        <v>2632</v>
      </c>
      <c r="AH83" s="109"/>
      <c r="AI83" s="106">
        <v>5</v>
      </c>
      <c r="AJ83" s="110">
        <v>1.0799999999999998</v>
      </c>
      <c r="AK83" s="111">
        <f>IF(OR($AD$77=30%,$AD$77=50%,$AD$77=80%),CEILING(MROUND(MROUND('Rent Roll'!$AC$7*50%,50)*$AD$77/50%,50)*AJ83,50),CEILING(MROUND('Rent Roll'!$AC$7*50%,50)*AJ83,50)*$AD$77/50%)</f>
        <v>103100</v>
      </c>
      <c r="AL83" s="118"/>
      <c r="AM83" s="118"/>
    </row>
    <row r="84" spans="2:39" s="2" customFormat="1" x14ac:dyDescent="0.25">
      <c r="B84" s="23"/>
      <c r="C84" s="23"/>
      <c r="D84" s="24"/>
      <c r="E84" s="24"/>
      <c r="F84" s="25">
        <f t="shared" si="43"/>
        <v>2.5</v>
      </c>
      <c r="G84" s="26"/>
      <c r="H84" s="26"/>
      <c r="I84" s="27"/>
      <c r="J84" s="26"/>
      <c r="K84" s="48"/>
      <c r="L84" s="28"/>
      <c r="M84" s="29"/>
      <c r="N84" s="30">
        <f t="shared" si="51"/>
        <v>0</v>
      </c>
      <c r="O84" s="44" t="str">
        <f t="shared" si="44"/>
        <v/>
      </c>
      <c r="P84" s="44" t="str">
        <f t="shared" si="45"/>
        <v/>
      </c>
      <c r="Q84" s="44" t="str">
        <f t="shared" si="46"/>
        <v/>
      </c>
      <c r="R84" s="32" t="str">
        <f t="shared" si="47"/>
        <v/>
      </c>
      <c r="S84" s="33"/>
      <c r="T84" s="91"/>
      <c r="U84" s="35" t="str">
        <f t="shared" si="52"/>
        <v/>
      </c>
      <c r="V84" s="33"/>
      <c r="W84" s="36" t="str">
        <f t="shared" si="53"/>
        <v/>
      </c>
      <c r="X84" s="36" t="str">
        <f t="shared" si="48"/>
        <v/>
      </c>
      <c r="Y84" s="36" t="str">
        <f t="shared" si="49"/>
        <v/>
      </c>
      <c r="AD84" s="106">
        <v>5</v>
      </c>
      <c r="AE84" s="107">
        <f>AVERAGE(AK85:AK86)</f>
        <v>122200</v>
      </c>
      <c r="AF84" s="108">
        <f>ROUNDDOWN(AE84*'Rent Roll'!$AC$8/12,0)</f>
        <v>3055</v>
      </c>
      <c r="AG84" s="108">
        <f t="shared" si="57"/>
        <v>2898</v>
      </c>
      <c r="AH84" s="109"/>
      <c r="AI84" s="106">
        <v>6</v>
      </c>
      <c r="AJ84" s="110">
        <v>1.1599999999999999</v>
      </c>
      <c r="AK84" s="111">
        <f>IF(OR($AD$77=30%,$AD$77=50%,$AD$77=80%),CEILING(MROUND(MROUND('Rent Roll'!$AC$7*50%,50)*$AD$77/50%,50)*AJ84,50),CEILING(MROUND('Rent Roll'!$AC$7*50%,50)*AJ84,50)*$AD$77/50%)</f>
        <v>110750</v>
      </c>
    </row>
    <row r="85" spans="2:39" s="2" customFormat="1" x14ac:dyDescent="0.25">
      <c r="B85" s="23"/>
      <c r="C85" s="23"/>
      <c r="D85" s="24"/>
      <c r="E85" s="24"/>
      <c r="F85" s="25">
        <f t="shared" si="43"/>
        <v>2.5</v>
      </c>
      <c r="G85" s="26"/>
      <c r="H85" s="26"/>
      <c r="I85" s="27"/>
      <c r="J85" s="26"/>
      <c r="K85" s="48"/>
      <c r="L85" s="28"/>
      <c r="M85" s="29"/>
      <c r="N85" s="30">
        <f t="shared" si="51"/>
        <v>0</v>
      </c>
      <c r="O85" s="44" t="str">
        <f t="shared" si="44"/>
        <v/>
      </c>
      <c r="P85" s="44" t="str">
        <f t="shared" si="45"/>
        <v/>
      </c>
      <c r="Q85" s="44" t="str">
        <f t="shared" si="46"/>
        <v/>
      </c>
      <c r="R85" s="32" t="str">
        <f t="shared" si="47"/>
        <v/>
      </c>
      <c r="S85" s="33"/>
      <c r="T85" s="91"/>
      <c r="U85" s="35" t="str">
        <f t="shared" si="52"/>
        <v/>
      </c>
      <c r="V85" s="33"/>
      <c r="W85" s="36" t="str">
        <f t="shared" si="53"/>
        <v/>
      </c>
      <c r="X85" s="36" t="str">
        <f t="shared" si="48"/>
        <v/>
      </c>
      <c r="Y85" s="36" t="str">
        <f t="shared" si="49"/>
        <v/>
      </c>
      <c r="AD85" s="97"/>
      <c r="AE85" s="119"/>
      <c r="AF85" s="120"/>
      <c r="AG85" s="120"/>
      <c r="AH85" s="120"/>
      <c r="AI85" s="106">
        <v>7</v>
      </c>
      <c r="AJ85" s="110">
        <v>1.24</v>
      </c>
      <c r="AK85" s="111">
        <f>IF(OR($AD$77=30%,$AD$77=50%,$AD$77=80%),CEILING(MROUND(MROUND('Rent Roll'!$AC$7*50%,50)*$AD$77/50%,50)*AJ85,50),CEILING(MROUND('Rent Roll'!$AC$7*50%,50)*AJ85,50)*$AD$77/50%)</f>
        <v>118400</v>
      </c>
    </row>
    <row r="86" spans="2:39" s="2" customFormat="1" x14ac:dyDescent="0.25">
      <c r="B86" s="23"/>
      <c r="C86" s="23"/>
      <c r="D86" s="24"/>
      <c r="E86" s="24"/>
      <c r="F86" s="25">
        <f t="shared" si="43"/>
        <v>2.5</v>
      </c>
      <c r="G86" s="26"/>
      <c r="H86" s="26"/>
      <c r="I86" s="27"/>
      <c r="J86" s="26"/>
      <c r="K86" s="48"/>
      <c r="L86" s="28"/>
      <c r="M86" s="29"/>
      <c r="N86" s="30">
        <f t="shared" si="51"/>
        <v>0</v>
      </c>
      <c r="O86" s="44" t="str">
        <f t="shared" si="44"/>
        <v/>
      </c>
      <c r="P86" s="44" t="str">
        <f t="shared" si="45"/>
        <v/>
      </c>
      <c r="Q86" s="44" t="str">
        <f t="shared" si="46"/>
        <v/>
      </c>
      <c r="R86" s="32" t="str">
        <f t="shared" si="47"/>
        <v/>
      </c>
      <c r="S86" s="33"/>
      <c r="T86" s="91"/>
      <c r="U86" s="35" t="str">
        <f t="shared" si="52"/>
        <v/>
      </c>
      <c r="V86" s="33"/>
      <c r="W86" s="36" t="str">
        <f t="shared" si="53"/>
        <v/>
      </c>
      <c r="X86" s="36" t="str">
        <f t="shared" si="48"/>
        <v/>
      </c>
      <c r="Y86" s="36" t="str">
        <f t="shared" si="49"/>
        <v/>
      </c>
      <c r="AD86" s="112"/>
      <c r="AE86" s="112"/>
      <c r="AF86" s="112"/>
      <c r="AG86" s="112"/>
      <c r="AH86" s="112"/>
      <c r="AI86" s="106">
        <v>8</v>
      </c>
      <c r="AJ86" s="110">
        <v>1.32</v>
      </c>
      <c r="AK86" s="111">
        <f>IF(OR($AD$77=30%,$AD$77=50%,$AD$77=80%),CEILING(MROUND(MROUND('Rent Roll'!$AC$7*50%,50)*$AD$77/50%,50)*AJ86,50),CEILING(MROUND('Rent Roll'!$AC$7*50%,50)*AJ86,50)*$AD$77/50%)</f>
        <v>126000</v>
      </c>
    </row>
    <row r="87" spans="2:39" s="2" customFormat="1" x14ac:dyDescent="0.25">
      <c r="B87" s="23"/>
      <c r="C87" s="23"/>
      <c r="D87" s="24"/>
      <c r="E87" s="24"/>
      <c r="F87" s="25">
        <f t="shared" si="43"/>
        <v>2.5</v>
      </c>
      <c r="G87" s="26"/>
      <c r="H87" s="26"/>
      <c r="I87" s="27"/>
      <c r="J87" s="26"/>
      <c r="K87" s="48"/>
      <c r="L87" s="28"/>
      <c r="M87" s="29"/>
      <c r="N87" s="30">
        <f t="shared" si="51"/>
        <v>0</v>
      </c>
      <c r="O87" s="44" t="str">
        <f t="shared" si="44"/>
        <v/>
      </c>
      <c r="P87" s="44" t="str">
        <f t="shared" si="45"/>
        <v/>
      </c>
      <c r="Q87" s="44" t="str">
        <f t="shared" si="46"/>
        <v/>
      </c>
      <c r="R87" s="32" t="str">
        <f t="shared" si="47"/>
        <v/>
      </c>
      <c r="S87" s="33"/>
      <c r="T87" s="91"/>
      <c r="U87" s="35" t="str">
        <f t="shared" si="52"/>
        <v/>
      </c>
      <c r="V87" s="33"/>
      <c r="W87" s="36" t="str">
        <f t="shared" si="53"/>
        <v/>
      </c>
      <c r="X87" s="36" t="str">
        <f t="shared" si="48"/>
        <v/>
      </c>
      <c r="Y87" s="36" t="str">
        <f t="shared" si="49"/>
        <v/>
      </c>
    </row>
    <row r="88" spans="2:39" s="2" customFormat="1" x14ac:dyDescent="0.25">
      <c r="B88" s="23"/>
      <c r="C88" s="23"/>
      <c r="D88" s="24"/>
      <c r="E88" s="24"/>
      <c r="F88" s="25">
        <f t="shared" si="43"/>
        <v>2.5</v>
      </c>
      <c r="G88" s="26"/>
      <c r="H88" s="26"/>
      <c r="I88" s="27"/>
      <c r="J88" s="26"/>
      <c r="K88" s="48"/>
      <c r="L88" s="28"/>
      <c r="M88" s="29"/>
      <c r="N88" s="30">
        <f t="shared" si="51"/>
        <v>0</v>
      </c>
      <c r="O88" s="44" t="str">
        <f t="shared" si="44"/>
        <v/>
      </c>
      <c r="P88" s="44" t="str">
        <f t="shared" si="45"/>
        <v/>
      </c>
      <c r="Q88" s="44" t="str">
        <f t="shared" si="46"/>
        <v/>
      </c>
      <c r="R88" s="32" t="str">
        <f t="shared" si="47"/>
        <v/>
      </c>
      <c r="S88" s="33"/>
      <c r="T88" s="91"/>
      <c r="U88" s="35" t="str">
        <f t="shared" si="52"/>
        <v/>
      </c>
      <c r="V88" s="33"/>
      <c r="W88" s="36" t="str">
        <f t="shared" si="53"/>
        <v/>
      </c>
      <c r="X88" s="36" t="str">
        <f t="shared" si="48"/>
        <v/>
      </c>
      <c r="Y88" s="36" t="str">
        <f t="shared" si="49"/>
        <v/>
      </c>
      <c r="AD88" s="96">
        <f>W6</f>
        <v>0.5</v>
      </c>
      <c r="AE88" s="97"/>
      <c r="AF88" s="122"/>
      <c r="AG88" s="98"/>
      <c r="AH88" s="112"/>
    </row>
    <row r="89" spans="2:39" s="2" customFormat="1" ht="26.25" x14ac:dyDescent="0.25">
      <c r="B89" s="23"/>
      <c r="C89" s="23"/>
      <c r="D89" s="24"/>
      <c r="E89" s="24"/>
      <c r="F89" s="25">
        <f t="shared" si="43"/>
        <v>2.5</v>
      </c>
      <c r="G89" s="26"/>
      <c r="H89" s="26"/>
      <c r="I89" s="27"/>
      <c r="J89" s="26"/>
      <c r="K89" s="48"/>
      <c r="L89" s="28"/>
      <c r="M89" s="29"/>
      <c r="N89" s="30">
        <f t="shared" si="51"/>
        <v>0</v>
      </c>
      <c r="O89" s="44" t="str">
        <f t="shared" si="44"/>
        <v/>
      </c>
      <c r="P89" s="44" t="str">
        <f t="shared" si="45"/>
        <v/>
      </c>
      <c r="Q89" s="44" t="str">
        <f t="shared" si="46"/>
        <v/>
      </c>
      <c r="R89" s="32" t="str">
        <f t="shared" si="47"/>
        <v/>
      </c>
      <c r="S89" s="33"/>
      <c r="T89" s="91"/>
      <c r="U89" s="35" t="str">
        <f t="shared" si="52"/>
        <v/>
      </c>
      <c r="V89" s="33"/>
      <c r="W89" s="36" t="str">
        <f t="shared" si="53"/>
        <v/>
      </c>
      <c r="X89" s="36" t="str">
        <f t="shared" si="48"/>
        <v/>
      </c>
      <c r="Y89" s="36" t="str">
        <f t="shared" si="49"/>
        <v/>
      </c>
      <c r="AD89" s="101" t="s">
        <v>52</v>
      </c>
      <c r="AE89" s="102" t="s">
        <v>53</v>
      </c>
      <c r="AF89" s="102" t="s">
        <v>54</v>
      </c>
      <c r="AG89" s="103" t="s">
        <v>58</v>
      </c>
      <c r="AH89" s="112"/>
      <c r="AI89" s="105" t="s">
        <v>56</v>
      </c>
      <c r="AJ89" s="105" t="s">
        <v>25</v>
      </c>
      <c r="AK89" s="105" t="s">
        <v>57</v>
      </c>
    </row>
    <row r="90" spans="2:39" s="2" customFormat="1" ht="16.5" customHeight="1" x14ac:dyDescent="0.25">
      <c r="B90" s="23"/>
      <c r="C90" s="23"/>
      <c r="D90" s="24"/>
      <c r="E90" s="24"/>
      <c r="F90" s="25">
        <f t="shared" si="43"/>
        <v>2.5</v>
      </c>
      <c r="G90" s="26"/>
      <c r="H90" s="26"/>
      <c r="I90" s="27"/>
      <c r="J90" s="26"/>
      <c r="K90" s="48"/>
      <c r="L90" s="28"/>
      <c r="M90" s="29"/>
      <c r="N90" s="30">
        <f t="shared" si="51"/>
        <v>0</v>
      </c>
      <c r="O90" s="44" t="str">
        <f t="shared" si="44"/>
        <v/>
      </c>
      <c r="P90" s="44" t="str">
        <f t="shared" si="45"/>
        <v/>
      </c>
      <c r="Q90" s="44" t="str">
        <f t="shared" si="46"/>
        <v/>
      </c>
      <c r="R90" s="32" t="str">
        <f t="shared" si="47"/>
        <v/>
      </c>
      <c r="S90" s="33"/>
      <c r="T90" s="91"/>
      <c r="U90" s="35" t="str">
        <f t="shared" si="52"/>
        <v/>
      </c>
      <c r="V90" s="33"/>
      <c r="W90" s="36" t="str">
        <f t="shared" si="53"/>
        <v/>
      </c>
      <c r="X90" s="36" t="str">
        <f t="shared" si="48"/>
        <v/>
      </c>
      <c r="Y90" s="36" t="str">
        <f t="shared" si="49"/>
        <v/>
      </c>
      <c r="AD90" s="106">
        <v>0</v>
      </c>
      <c r="AE90" s="107">
        <f>AK90</f>
        <v>41800</v>
      </c>
      <c r="AF90" s="108">
        <f>ROUNDDOWN(AE90*'Rent Roll'!$AC$8/12,0)</f>
        <v>1045</v>
      </c>
      <c r="AG90" s="108">
        <f t="shared" ref="AG90:AG95" si="58">AF90-AL7</f>
        <v>981</v>
      </c>
      <c r="AH90" s="99"/>
      <c r="AI90" s="106">
        <v>1</v>
      </c>
      <c r="AJ90" s="110">
        <v>0.7</v>
      </c>
      <c r="AK90" s="111">
        <f>IF(OR($AD$88=30%,$AD$88=50%,$AD$88=80%),CEILING(MROUND(MROUND('Rent Roll'!$AC$7*50%,50)*$AD$88/50%,50)*AJ90,50),CEILING(MROUND('Rent Roll'!$AC$7*50%,50)*AJ90,50)*$AD$88/50%)</f>
        <v>41800</v>
      </c>
    </row>
    <row r="91" spans="2:39" s="2" customFormat="1" x14ac:dyDescent="0.25">
      <c r="B91" s="23"/>
      <c r="C91" s="23"/>
      <c r="D91" s="24"/>
      <c r="E91" s="24"/>
      <c r="F91" s="25">
        <f t="shared" si="43"/>
        <v>2.5</v>
      </c>
      <c r="G91" s="26"/>
      <c r="H91" s="26"/>
      <c r="I91" s="27"/>
      <c r="J91" s="26"/>
      <c r="K91" s="48"/>
      <c r="L91" s="28"/>
      <c r="M91" s="29"/>
      <c r="N91" s="30">
        <f t="shared" si="51"/>
        <v>0</v>
      </c>
      <c r="O91" s="44" t="str">
        <f t="shared" si="44"/>
        <v/>
      </c>
      <c r="P91" s="44" t="str">
        <f t="shared" si="45"/>
        <v/>
      </c>
      <c r="Q91" s="44" t="str">
        <f t="shared" si="46"/>
        <v/>
      </c>
      <c r="R91" s="32" t="str">
        <f t="shared" si="47"/>
        <v/>
      </c>
      <c r="S91" s="33"/>
      <c r="T91" s="91"/>
      <c r="U91" s="35" t="str">
        <f t="shared" si="52"/>
        <v/>
      </c>
      <c r="V91" s="33"/>
      <c r="W91" s="36" t="str">
        <f t="shared" si="53"/>
        <v/>
      </c>
      <c r="X91" s="36" t="str">
        <f t="shared" si="48"/>
        <v/>
      </c>
      <c r="Y91" s="36" t="str">
        <f t="shared" si="49"/>
        <v/>
      </c>
      <c r="AD91" s="106">
        <v>1</v>
      </c>
      <c r="AE91" s="107">
        <f>AVERAGE(AK90:AK91)</f>
        <v>44775</v>
      </c>
      <c r="AF91" s="108">
        <f>ROUNDDOWN(AE91*'Rent Roll'!$AC$8/12,0)</f>
        <v>1119</v>
      </c>
      <c r="AG91" s="108">
        <f t="shared" si="58"/>
        <v>1047</v>
      </c>
      <c r="AH91" s="99"/>
      <c r="AI91" s="106">
        <v>2</v>
      </c>
      <c r="AJ91" s="110">
        <v>0.79999999999999993</v>
      </c>
      <c r="AK91" s="111">
        <f>IF(OR($AD$88=30%,$AD$88=50%,$AD$88=80%),CEILING(MROUND(MROUND('Rent Roll'!$AC$7*50%,50)*$AD$88/50%,50)*AJ91,50),CEILING(MROUND('Rent Roll'!$AC$7*50%,50)*AJ91,50)*$AD$88/50%)</f>
        <v>47750</v>
      </c>
    </row>
    <row r="92" spans="2:39" s="2" customFormat="1" x14ac:dyDescent="0.25">
      <c r="B92" s="23"/>
      <c r="C92" s="23"/>
      <c r="D92" s="24"/>
      <c r="E92" s="24"/>
      <c r="F92" s="25">
        <f t="shared" si="43"/>
        <v>2.5</v>
      </c>
      <c r="G92" s="26"/>
      <c r="H92" s="26"/>
      <c r="I92" s="27"/>
      <c r="J92" s="26"/>
      <c r="K92" s="48"/>
      <c r="L92" s="28"/>
      <c r="M92" s="29"/>
      <c r="N92" s="30">
        <f t="shared" si="51"/>
        <v>0</v>
      </c>
      <c r="O92" s="44" t="str">
        <f t="shared" si="44"/>
        <v/>
      </c>
      <c r="P92" s="44" t="str">
        <f t="shared" si="45"/>
        <v/>
      </c>
      <c r="Q92" s="44" t="str">
        <f t="shared" si="46"/>
        <v/>
      </c>
      <c r="R92" s="32" t="str">
        <f t="shared" si="47"/>
        <v/>
      </c>
      <c r="S92" s="33"/>
      <c r="T92" s="91"/>
      <c r="U92" s="35" t="str">
        <f t="shared" si="52"/>
        <v/>
      </c>
      <c r="V92" s="33"/>
      <c r="W92" s="36" t="str">
        <f t="shared" si="53"/>
        <v/>
      </c>
      <c r="X92" s="36" t="str">
        <f t="shared" si="48"/>
        <v/>
      </c>
      <c r="Y92" s="36" t="str">
        <f t="shared" si="49"/>
        <v/>
      </c>
      <c r="AD92" s="106">
        <v>2</v>
      </c>
      <c r="AE92" s="107">
        <f>AK92</f>
        <v>53700</v>
      </c>
      <c r="AF92" s="108">
        <f>ROUNDDOWN(AE92*'Rent Roll'!$AC$8/12,0)</f>
        <v>1342</v>
      </c>
      <c r="AG92" s="108">
        <f t="shared" si="58"/>
        <v>1249</v>
      </c>
      <c r="AH92" s="104"/>
      <c r="AI92" s="106">
        <v>3</v>
      </c>
      <c r="AJ92" s="110">
        <v>0.89999999999999991</v>
      </c>
      <c r="AK92" s="111">
        <f>IF(OR($AD$88=30%,$AD$88=50%,$AD$88=80%),CEILING(MROUND(MROUND('Rent Roll'!$AC$7*50%,50)*$AD$88/50%,50)*AJ92,50),CEILING(MROUND('Rent Roll'!$AC$7*50%,50)*AJ92,50)*$AD$88/50%)</f>
        <v>53700</v>
      </c>
    </row>
    <row r="93" spans="2:39" s="2" customFormat="1" x14ac:dyDescent="0.25">
      <c r="B93" s="23"/>
      <c r="C93" s="23"/>
      <c r="D93" s="24"/>
      <c r="E93" s="24"/>
      <c r="F93" s="25">
        <f t="shared" si="43"/>
        <v>2.5</v>
      </c>
      <c r="G93" s="26"/>
      <c r="H93" s="26"/>
      <c r="I93" s="27"/>
      <c r="J93" s="26"/>
      <c r="K93" s="48"/>
      <c r="L93" s="28"/>
      <c r="M93" s="29"/>
      <c r="N93" s="30">
        <f t="shared" si="51"/>
        <v>0</v>
      </c>
      <c r="O93" s="44" t="str">
        <f t="shared" si="44"/>
        <v/>
      </c>
      <c r="P93" s="44" t="str">
        <f t="shared" si="45"/>
        <v/>
      </c>
      <c r="Q93" s="44" t="str">
        <f t="shared" si="46"/>
        <v/>
      </c>
      <c r="R93" s="32" t="str">
        <f t="shared" si="47"/>
        <v/>
      </c>
      <c r="S93" s="33"/>
      <c r="T93" s="91"/>
      <c r="U93" s="35" t="str">
        <f t="shared" si="52"/>
        <v/>
      </c>
      <c r="V93" s="33"/>
      <c r="W93" s="36" t="str">
        <f t="shared" si="53"/>
        <v/>
      </c>
      <c r="X93" s="36" t="str">
        <f t="shared" si="48"/>
        <v/>
      </c>
      <c r="Y93" s="36" t="str">
        <f t="shared" si="49"/>
        <v/>
      </c>
      <c r="AD93" s="106">
        <v>3</v>
      </c>
      <c r="AE93" s="107">
        <f>AVERAGE(AK93:AK94)</f>
        <v>62050</v>
      </c>
      <c r="AF93" s="108">
        <f>ROUNDDOWN(AE93*'Rent Roll'!$AC$8/12,0)</f>
        <v>1551</v>
      </c>
      <c r="AG93" s="108">
        <f t="shared" si="58"/>
        <v>1436</v>
      </c>
      <c r="AH93" s="109"/>
      <c r="AI93" s="106">
        <v>4</v>
      </c>
      <c r="AJ93" s="110">
        <v>0.99999999999999989</v>
      </c>
      <c r="AK93" s="111">
        <f>IF(OR($AD$88=30%,$AD$88=50%,$AD$88=80%),CEILING(MROUND(MROUND('Rent Roll'!$AC$7*50%,50)*$AD$88/50%,50)*AJ93,50),CEILING(MROUND('Rent Roll'!$AC$7*50%,50)*AJ93,50)*$AD$88/50%)</f>
        <v>59650</v>
      </c>
      <c r="AL93" s="118"/>
      <c r="AM93" s="118"/>
    </row>
    <row r="94" spans="2:39" s="2" customFormat="1" x14ac:dyDescent="0.25">
      <c r="B94" s="23"/>
      <c r="C94" s="23"/>
      <c r="D94" s="24"/>
      <c r="E94" s="24"/>
      <c r="F94" s="25">
        <f t="shared" si="43"/>
        <v>2.5</v>
      </c>
      <c r="G94" s="26"/>
      <c r="H94" s="26"/>
      <c r="I94" s="27"/>
      <c r="J94" s="26"/>
      <c r="K94" s="48"/>
      <c r="L94" s="28"/>
      <c r="M94" s="29"/>
      <c r="N94" s="30">
        <f t="shared" si="51"/>
        <v>0</v>
      </c>
      <c r="O94" s="44" t="str">
        <f t="shared" si="44"/>
        <v/>
      </c>
      <c r="P94" s="44" t="str">
        <f t="shared" si="45"/>
        <v/>
      </c>
      <c r="Q94" s="44" t="str">
        <f t="shared" si="46"/>
        <v/>
      </c>
      <c r="R94" s="32" t="str">
        <f t="shared" si="47"/>
        <v/>
      </c>
      <c r="S94" s="33"/>
      <c r="T94" s="91"/>
      <c r="U94" s="35" t="str">
        <f t="shared" si="52"/>
        <v/>
      </c>
      <c r="V94" s="33"/>
      <c r="W94" s="36" t="str">
        <f t="shared" si="53"/>
        <v/>
      </c>
      <c r="X94" s="36" t="str">
        <f t="shared" si="48"/>
        <v/>
      </c>
      <c r="Y94" s="36" t="str">
        <f t="shared" si="49"/>
        <v/>
      </c>
      <c r="AD94" s="106">
        <v>4</v>
      </c>
      <c r="AE94" s="107">
        <f>AK95</f>
        <v>69200</v>
      </c>
      <c r="AF94" s="108">
        <f>ROUNDDOWN(AE94*'Rent Roll'!$AC$8/12,0)</f>
        <v>1730</v>
      </c>
      <c r="AG94" s="108">
        <f t="shared" si="58"/>
        <v>1594</v>
      </c>
      <c r="AH94" s="109"/>
      <c r="AI94" s="106">
        <v>5</v>
      </c>
      <c r="AJ94" s="110">
        <v>1.0799999999999998</v>
      </c>
      <c r="AK94" s="111">
        <f>IF(OR($AD$88=30%,$AD$88=50%,$AD$88=80%),CEILING(MROUND(MROUND('Rent Roll'!$AC$7*50%,50)*$AD$88/50%,50)*AJ94,50),CEILING(MROUND('Rent Roll'!$AC$7*50%,50)*AJ94,50)*$AD$88/50%)</f>
        <v>64450</v>
      </c>
      <c r="AL94" s="112"/>
      <c r="AM94" s="112"/>
    </row>
    <row r="95" spans="2:39" s="2" customFormat="1" x14ac:dyDescent="0.25">
      <c r="B95" s="23"/>
      <c r="C95" s="23"/>
      <c r="D95" s="24"/>
      <c r="E95" s="24"/>
      <c r="F95" s="25">
        <f t="shared" si="43"/>
        <v>2.5</v>
      </c>
      <c r="G95" s="26"/>
      <c r="H95" s="26"/>
      <c r="I95" s="27"/>
      <c r="J95" s="26"/>
      <c r="K95" s="48"/>
      <c r="L95" s="28"/>
      <c r="M95" s="29"/>
      <c r="N95" s="30">
        <f t="shared" si="51"/>
        <v>0</v>
      </c>
      <c r="O95" s="44" t="str">
        <f t="shared" si="44"/>
        <v/>
      </c>
      <c r="P95" s="44" t="str">
        <f t="shared" si="45"/>
        <v/>
      </c>
      <c r="Q95" s="44" t="str">
        <f t="shared" si="46"/>
        <v/>
      </c>
      <c r="R95" s="32" t="str">
        <f t="shared" si="47"/>
        <v/>
      </c>
      <c r="S95" s="33"/>
      <c r="T95" s="91"/>
      <c r="U95" s="35" t="str">
        <f t="shared" si="52"/>
        <v/>
      </c>
      <c r="V95" s="33"/>
      <c r="W95" s="36" t="str">
        <f t="shared" si="53"/>
        <v/>
      </c>
      <c r="X95" s="36" t="str">
        <f t="shared" si="48"/>
        <v/>
      </c>
      <c r="Y95" s="36" t="str">
        <f t="shared" si="49"/>
        <v/>
      </c>
      <c r="AD95" s="106">
        <v>5</v>
      </c>
      <c r="AE95" s="107">
        <f>AVERAGE(AK96:AK97)</f>
        <v>76375</v>
      </c>
      <c r="AF95" s="108">
        <f>ROUNDDOWN(AE95*'Rent Roll'!$AC$8/12,0)</f>
        <v>1909</v>
      </c>
      <c r="AG95" s="108">
        <f t="shared" si="58"/>
        <v>1752</v>
      </c>
      <c r="AH95" s="109"/>
      <c r="AI95" s="106">
        <v>6</v>
      </c>
      <c r="AJ95" s="110">
        <v>1.1599999999999999</v>
      </c>
      <c r="AK95" s="111">
        <f>IF(OR($AD$88=30%,$AD$88=50%,$AD$88=80%),CEILING(MROUND(MROUND('Rent Roll'!$AC$7*50%,50)*$AD$88/50%,50)*AJ95,50),CEILING(MROUND('Rent Roll'!$AC$7*50%,50)*AJ95,50)*$AD$88/50%)</f>
        <v>69200</v>
      </c>
      <c r="AL95" s="118"/>
      <c r="AM95" s="118"/>
    </row>
    <row r="96" spans="2:39" s="2" customFormat="1" x14ac:dyDescent="0.25">
      <c r="B96" s="23"/>
      <c r="C96" s="23"/>
      <c r="D96" s="24"/>
      <c r="E96" s="24"/>
      <c r="F96" s="25">
        <f t="shared" si="43"/>
        <v>2.5</v>
      </c>
      <c r="G96" s="26"/>
      <c r="H96" s="26"/>
      <c r="I96" s="27"/>
      <c r="J96" s="26"/>
      <c r="K96" s="48"/>
      <c r="L96" s="28"/>
      <c r="M96" s="29"/>
      <c r="N96" s="30">
        <f t="shared" si="51"/>
        <v>0</v>
      </c>
      <c r="O96" s="44" t="str">
        <f t="shared" si="44"/>
        <v/>
      </c>
      <c r="P96" s="44" t="str">
        <f t="shared" si="45"/>
        <v/>
      </c>
      <c r="Q96" s="44" t="str">
        <f t="shared" si="46"/>
        <v/>
      </c>
      <c r="R96" s="32" t="str">
        <f t="shared" si="47"/>
        <v/>
      </c>
      <c r="S96" s="33"/>
      <c r="T96" s="91"/>
      <c r="U96" s="35" t="str">
        <f t="shared" si="52"/>
        <v/>
      </c>
      <c r="V96" s="33"/>
      <c r="W96" s="36" t="str">
        <f t="shared" si="53"/>
        <v/>
      </c>
      <c r="X96" s="36" t="str">
        <f t="shared" si="48"/>
        <v/>
      </c>
      <c r="Y96" s="36" t="str">
        <f t="shared" si="49"/>
        <v/>
      </c>
      <c r="AH96" s="109"/>
      <c r="AI96" s="106">
        <v>7</v>
      </c>
      <c r="AJ96" s="110">
        <v>1.24</v>
      </c>
      <c r="AK96" s="111">
        <f>IF(OR($AD$88=30%,$AD$88=50%,$AD$88=80%),CEILING(MROUND(MROUND('Rent Roll'!$AC$7*50%,50)*$AD$88/50%,50)*AJ96,50),CEILING(MROUND('Rent Roll'!$AC$7*50%,50)*AJ96,50)*$AD$88/50%)</f>
        <v>74000</v>
      </c>
      <c r="AL96" s="118"/>
      <c r="AM96" s="118"/>
    </row>
    <row r="97" spans="2:39" s="2" customFormat="1" x14ac:dyDescent="0.25">
      <c r="B97" s="23"/>
      <c r="C97" s="23"/>
      <c r="D97" s="24"/>
      <c r="E97" s="24"/>
      <c r="F97" s="25">
        <f t="shared" si="43"/>
        <v>2.5</v>
      </c>
      <c r="G97" s="26"/>
      <c r="H97" s="26"/>
      <c r="I97" s="27"/>
      <c r="J97" s="26"/>
      <c r="K97" s="48"/>
      <c r="L97" s="28"/>
      <c r="M97" s="29"/>
      <c r="N97" s="30">
        <f t="shared" si="51"/>
        <v>0</v>
      </c>
      <c r="O97" s="44" t="str">
        <f t="shared" si="44"/>
        <v/>
      </c>
      <c r="P97" s="44" t="str">
        <f t="shared" si="45"/>
        <v/>
      </c>
      <c r="Q97" s="44" t="str">
        <f t="shared" si="46"/>
        <v/>
      </c>
      <c r="R97" s="32" t="str">
        <f t="shared" si="47"/>
        <v/>
      </c>
      <c r="S97" s="33"/>
      <c r="T97" s="91"/>
      <c r="U97" s="35" t="str">
        <f t="shared" si="52"/>
        <v/>
      </c>
      <c r="V97" s="33"/>
      <c r="W97" s="36" t="str">
        <f t="shared" si="53"/>
        <v/>
      </c>
      <c r="X97" s="36" t="str">
        <f t="shared" si="48"/>
        <v/>
      </c>
      <c r="Y97" s="36" t="str">
        <f t="shared" si="49"/>
        <v/>
      </c>
      <c r="AH97" s="109"/>
      <c r="AI97" s="106">
        <v>8</v>
      </c>
      <c r="AJ97" s="110">
        <v>1.32</v>
      </c>
      <c r="AK97" s="111">
        <f>IF(OR($AD$88=30%,$AD$88=50%,$AD$88=80%),CEILING(MROUND(MROUND('Rent Roll'!$AC$7*50%,50)*$AD$88/50%,50)*AJ97,50),CEILING(MROUND('Rent Roll'!$AC$7*50%,50)*AJ97,50)*$AD$88/50%)</f>
        <v>78750</v>
      </c>
    </row>
    <row r="98" spans="2:39" s="2" customFormat="1" x14ac:dyDescent="0.25">
      <c r="B98" s="23"/>
      <c r="C98" s="23"/>
      <c r="D98" s="24"/>
      <c r="E98" s="24"/>
      <c r="F98" s="25">
        <f t="shared" si="43"/>
        <v>2.5</v>
      </c>
      <c r="G98" s="26"/>
      <c r="H98" s="26"/>
      <c r="I98" s="27"/>
      <c r="J98" s="26"/>
      <c r="K98" s="48"/>
      <c r="L98" s="28"/>
      <c r="M98" s="29"/>
      <c r="N98" s="30">
        <f t="shared" si="51"/>
        <v>0</v>
      </c>
      <c r="O98" s="44" t="str">
        <f t="shared" si="44"/>
        <v/>
      </c>
      <c r="P98" s="44" t="str">
        <f t="shared" si="45"/>
        <v/>
      </c>
      <c r="Q98" s="44" t="str">
        <f t="shared" si="46"/>
        <v/>
      </c>
      <c r="R98" s="32" t="str">
        <f t="shared" si="47"/>
        <v/>
      </c>
      <c r="S98" s="33"/>
      <c r="T98" s="91"/>
      <c r="U98" s="35" t="str">
        <f t="shared" si="52"/>
        <v/>
      </c>
      <c r="V98" s="33"/>
      <c r="W98" s="36" t="str">
        <f t="shared" si="53"/>
        <v/>
      </c>
      <c r="X98" s="36" t="str">
        <f t="shared" si="48"/>
        <v/>
      </c>
      <c r="Y98" s="36" t="str">
        <f t="shared" si="49"/>
        <v/>
      </c>
    </row>
    <row r="99" spans="2:39" s="2" customFormat="1" x14ac:dyDescent="0.25">
      <c r="B99" s="23"/>
      <c r="C99" s="23"/>
      <c r="D99" s="24"/>
      <c r="E99" s="24"/>
      <c r="F99" s="25">
        <f t="shared" si="43"/>
        <v>2.5</v>
      </c>
      <c r="G99" s="26"/>
      <c r="H99" s="26"/>
      <c r="I99" s="27"/>
      <c r="J99" s="26"/>
      <c r="K99" s="48"/>
      <c r="L99" s="28"/>
      <c r="M99" s="29"/>
      <c r="N99" s="30">
        <f t="shared" si="51"/>
        <v>0</v>
      </c>
      <c r="O99" s="44" t="str">
        <f t="shared" si="44"/>
        <v/>
      </c>
      <c r="P99" s="44" t="str">
        <f t="shared" si="45"/>
        <v/>
      </c>
      <c r="Q99" s="44" t="str">
        <f t="shared" si="46"/>
        <v/>
      </c>
      <c r="R99" s="32" t="str">
        <f t="shared" si="47"/>
        <v/>
      </c>
      <c r="S99" s="33"/>
      <c r="T99" s="91"/>
      <c r="U99" s="35" t="str">
        <f t="shared" si="52"/>
        <v/>
      </c>
      <c r="V99" s="33"/>
      <c r="W99" s="36" t="str">
        <f t="shared" si="53"/>
        <v/>
      </c>
      <c r="X99" s="36" t="str">
        <f t="shared" si="48"/>
        <v/>
      </c>
      <c r="Y99" s="36" t="str">
        <f t="shared" si="49"/>
        <v/>
      </c>
    </row>
    <row r="100" spans="2:39" s="2" customFormat="1" x14ac:dyDescent="0.25">
      <c r="B100" s="23"/>
      <c r="C100" s="23"/>
      <c r="D100" s="24"/>
      <c r="E100" s="24"/>
      <c r="F100" s="25">
        <f t="shared" si="43"/>
        <v>2.5</v>
      </c>
      <c r="G100" s="26"/>
      <c r="H100" s="26"/>
      <c r="I100" s="27"/>
      <c r="J100" s="26"/>
      <c r="K100" s="48"/>
      <c r="L100" s="28"/>
      <c r="M100" s="29"/>
      <c r="N100" s="30">
        <f t="shared" si="51"/>
        <v>0</v>
      </c>
      <c r="O100" s="44" t="str">
        <f t="shared" si="44"/>
        <v/>
      </c>
      <c r="P100" s="44" t="str">
        <f t="shared" si="45"/>
        <v/>
      </c>
      <c r="Q100" s="44" t="str">
        <f t="shared" si="46"/>
        <v/>
      </c>
      <c r="R100" s="32" t="str">
        <f t="shared" si="47"/>
        <v/>
      </c>
      <c r="S100" s="33"/>
      <c r="T100" s="91"/>
      <c r="U100" s="35" t="str">
        <f t="shared" si="52"/>
        <v/>
      </c>
      <c r="V100" s="33"/>
      <c r="W100" s="36" t="str">
        <f t="shared" si="53"/>
        <v/>
      </c>
      <c r="X100" s="36" t="str">
        <f t="shared" si="48"/>
        <v/>
      </c>
      <c r="Y100" s="36" t="str">
        <f t="shared" si="49"/>
        <v/>
      </c>
    </row>
    <row r="101" spans="2:39" s="2" customFormat="1" x14ac:dyDescent="0.25">
      <c r="B101" s="23"/>
      <c r="C101" s="23"/>
      <c r="D101" s="24"/>
      <c r="E101" s="24"/>
      <c r="F101" s="25">
        <f t="shared" si="43"/>
        <v>2.5</v>
      </c>
      <c r="G101" s="26"/>
      <c r="H101" s="26"/>
      <c r="I101" s="27"/>
      <c r="J101" s="26"/>
      <c r="K101" s="48"/>
      <c r="L101" s="28"/>
      <c r="M101" s="29"/>
      <c r="N101" s="30">
        <f t="shared" si="51"/>
        <v>0</v>
      </c>
      <c r="O101" s="44" t="str">
        <f t="shared" si="44"/>
        <v/>
      </c>
      <c r="P101" s="44" t="str">
        <f t="shared" si="45"/>
        <v/>
      </c>
      <c r="Q101" s="44" t="str">
        <f t="shared" si="46"/>
        <v/>
      </c>
      <c r="R101" s="32" t="str">
        <f t="shared" si="47"/>
        <v/>
      </c>
      <c r="S101" s="33"/>
      <c r="T101" s="91"/>
      <c r="U101" s="35" t="str">
        <f t="shared" si="52"/>
        <v/>
      </c>
      <c r="V101" s="33"/>
      <c r="W101" s="36" t="str">
        <f t="shared" si="53"/>
        <v/>
      </c>
      <c r="X101" s="36" t="str">
        <f t="shared" si="48"/>
        <v/>
      </c>
      <c r="Y101" s="36" t="str">
        <f t="shared" si="49"/>
        <v/>
      </c>
    </row>
    <row r="102" spans="2:39" s="2" customFormat="1" x14ac:dyDescent="0.25">
      <c r="B102" s="23"/>
      <c r="C102" s="23"/>
      <c r="D102" s="24"/>
      <c r="E102" s="24"/>
      <c r="F102" s="25">
        <f t="shared" si="43"/>
        <v>2.5</v>
      </c>
      <c r="G102" s="26"/>
      <c r="H102" s="26"/>
      <c r="I102" s="27"/>
      <c r="J102" s="26"/>
      <c r="K102" s="48"/>
      <c r="L102" s="28"/>
      <c r="M102" s="29"/>
      <c r="N102" s="30">
        <f t="shared" si="51"/>
        <v>0</v>
      </c>
      <c r="O102" s="44" t="str">
        <f t="shared" si="44"/>
        <v/>
      </c>
      <c r="P102" s="44" t="str">
        <f t="shared" si="45"/>
        <v/>
      </c>
      <c r="Q102" s="44" t="str">
        <f t="shared" si="46"/>
        <v/>
      </c>
      <c r="R102" s="32" t="str">
        <f t="shared" si="47"/>
        <v/>
      </c>
      <c r="S102" s="33"/>
      <c r="T102" s="91"/>
      <c r="U102" s="35" t="str">
        <f t="shared" si="52"/>
        <v/>
      </c>
      <c r="V102" s="33"/>
      <c r="W102" s="36" t="str">
        <f t="shared" si="53"/>
        <v/>
      </c>
      <c r="X102" s="36" t="str">
        <f t="shared" si="48"/>
        <v/>
      </c>
      <c r="Y102" s="36" t="str">
        <f t="shared" si="49"/>
        <v/>
      </c>
    </row>
    <row r="103" spans="2:39" s="2" customFormat="1" x14ac:dyDescent="0.25">
      <c r="B103" s="23"/>
      <c r="C103" s="23"/>
      <c r="D103" s="24"/>
      <c r="E103" s="24"/>
      <c r="F103" s="25">
        <f t="shared" si="43"/>
        <v>2.5</v>
      </c>
      <c r="G103" s="26"/>
      <c r="H103" s="26"/>
      <c r="I103" s="27"/>
      <c r="J103" s="26"/>
      <c r="K103" s="48"/>
      <c r="L103" s="28"/>
      <c r="M103" s="29"/>
      <c r="N103" s="30">
        <f t="shared" si="51"/>
        <v>0</v>
      </c>
      <c r="O103" s="44" t="str">
        <f t="shared" si="44"/>
        <v/>
      </c>
      <c r="P103" s="44" t="str">
        <f t="shared" si="45"/>
        <v/>
      </c>
      <c r="Q103" s="44" t="str">
        <f t="shared" si="46"/>
        <v/>
      </c>
      <c r="R103" s="32" t="str">
        <f t="shared" si="47"/>
        <v/>
      </c>
      <c r="S103" s="33"/>
      <c r="T103" s="91"/>
      <c r="U103" s="35" t="str">
        <f t="shared" si="52"/>
        <v/>
      </c>
      <c r="V103" s="33"/>
      <c r="W103" s="36" t="str">
        <f t="shared" si="53"/>
        <v/>
      </c>
      <c r="X103" s="36" t="str">
        <f t="shared" si="48"/>
        <v/>
      </c>
      <c r="Y103" s="36" t="str">
        <f t="shared" si="49"/>
        <v/>
      </c>
    </row>
    <row r="104" spans="2:39" s="2" customFormat="1" x14ac:dyDescent="0.25">
      <c r="B104" s="23"/>
      <c r="C104" s="23"/>
      <c r="D104" s="24"/>
      <c r="E104" s="24"/>
      <c r="F104" s="25">
        <f t="shared" si="43"/>
        <v>2.5</v>
      </c>
      <c r="G104" s="26"/>
      <c r="H104" s="26"/>
      <c r="I104" s="27"/>
      <c r="J104" s="26"/>
      <c r="K104" s="48"/>
      <c r="L104" s="28"/>
      <c r="M104" s="29"/>
      <c r="N104" s="30">
        <f t="shared" si="51"/>
        <v>0</v>
      </c>
      <c r="O104" s="44" t="str">
        <f t="shared" si="44"/>
        <v/>
      </c>
      <c r="P104" s="44" t="str">
        <f t="shared" si="45"/>
        <v/>
      </c>
      <c r="Q104" s="44" t="str">
        <f t="shared" si="46"/>
        <v/>
      </c>
      <c r="R104" s="32" t="str">
        <f t="shared" si="47"/>
        <v/>
      </c>
      <c r="S104" s="33"/>
      <c r="T104" s="91"/>
      <c r="U104" s="35" t="str">
        <f t="shared" si="52"/>
        <v/>
      </c>
      <c r="V104" s="33"/>
      <c r="W104" s="36" t="str">
        <f t="shared" si="53"/>
        <v/>
      </c>
      <c r="X104" s="36" t="str">
        <f t="shared" si="48"/>
        <v/>
      </c>
      <c r="Y104" s="36" t="str">
        <f t="shared" si="49"/>
        <v/>
      </c>
    </row>
    <row r="105" spans="2:39" s="2" customFormat="1" x14ac:dyDescent="0.25">
      <c r="B105" s="23"/>
      <c r="C105" s="23"/>
      <c r="D105" s="24"/>
      <c r="E105" s="24"/>
      <c r="F105" s="25">
        <f t="shared" si="43"/>
        <v>2.5</v>
      </c>
      <c r="G105" s="26"/>
      <c r="H105" s="26"/>
      <c r="I105" s="27"/>
      <c r="J105" s="26"/>
      <c r="K105" s="48"/>
      <c r="L105" s="28"/>
      <c r="M105" s="29"/>
      <c r="N105" s="30">
        <f t="shared" si="51"/>
        <v>0</v>
      </c>
      <c r="O105" s="44" t="str">
        <f t="shared" si="44"/>
        <v/>
      </c>
      <c r="P105" s="44" t="str">
        <f t="shared" si="45"/>
        <v/>
      </c>
      <c r="Q105" s="44" t="str">
        <f t="shared" si="46"/>
        <v/>
      </c>
      <c r="R105" s="32" t="str">
        <f t="shared" si="47"/>
        <v/>
      </c>
      <c r="S105" s="33"/>
      <c r="T105" s="91"/>
      <c r="U105" s="35" t="str">
        <f t="shared" si="52"/>
        <v/>
      </c>
      <c r="V105" s="33"/>
      <c r="W105" s="36" t="str">
        <f t="shared" si="53"/>
        <v/>
      </c>
      <c r="X105" s="36" t="str">
        <f t="shared" si="48"/>
        <v/>
      </c>
      <c r="Y105" s="36" t="str">
        <f t="shared" si="49"/>
        <v/>
      </c>
    </row>
    <row r="106" spans="2:39" s="2" customFormat="1" x14ac:dyDescent="0.25">
      <c r="B106" s="23"/>
      <c r="C106" s="23"/>
      <c r="D106" s="24"/>
      <c r="E106" s="24"/>
      <c r="F106" s="25">
        <f t="shared" si="43"/>
        <v>2.5</v>
      </c>
      <c r="G106" s="26"/>
      <c r="H106" s="26"/>
      <c r="I106" s="27"/>
      <c r="J106" s="26"/>
      <c r="K106" s="48"/>
      <c r="L106" s="28"/>
      <c r="M106" s="29"/>
      <c r="N106" s="30">
        <f t="shared" si="51"/>
        <v>0</v>
      </c>
      <c r="O106" s="44" t="str">
        <f t="shared" si="44"/>
        <v/>
      </c>
      <c r="P106" s="44" t="str">
        <f t="shared" si="45"/>
        <v/>
      </c>
      <c r="Q106" s="44" t="str">
        <f t="shared" si="46"/>
        <v/>
      </c>
      <c r="R106" s="32" t="str">
        <f t="shared" si="47"/>
        <v/>
      </c>
      <c r="S106" s="33"/>
      <c r="T106" s="91"/>
      <c r="U106" s="35" t="str">
        <f t="shared" si="52"/>
        <v/>
      </c>
      <c r="V106" s="33"/>
      <c r="W106" s="36" t="str">
        <f t="shared" si="53"/>
        <v/>
      </c>
      <c r="X106" s="36" t="str">
        <f t="shared" si="48"/>
        <v/>
      </c>
      <c r="Y106" s="36" t="str">
        <f t="shared" si="49"/>
        <v/>
      </c>
      <c r="AL106" s="118"/>
      <c r="AM106" s="118"/>
    </row>
    <row r="107" spans="2:39" s="2" customFormat="1" x14ac:dyDescent="0.25">
      <c r="B107" s="23"/>
      <c r="C107" s="23"/>
      <c r="D107" s="24"/>
      <c r="E107" s="24"/>
      <c r="F107" s="25">
        <f t="shared" si="43"/>
        <v>2.5</v>
      </c>
      <c r="G107" s="26"/>
      <c r="H107" s="26"/>
      <c r="I107" s="27"/>
      <c r="J107" s="26"/>
      <c r="K107" s="48"/>
      <c r="L107" s="28"/>
      <c r="M107" s="29"/>
      <c r="N107" s="30">
        <f t="shared" si="51"/>
        <v>0</v>
      </c>
      <c r="O107" s="44" t="str">
        <f t="shared" si="44"/>
        <v/>
      </c>
      <c r="P107" s="44" t="str">
        <f t="shared" si="45"/>
        <v/>
      </c>
      <c r="Q107" s="44" t="str">
        <f t="shared" si="46"/>
        <v/>
      </c>
      <c r="R107" s="32" t="str">
        <f t="shared" si="47"/>
        <v/>
      </c>
      <c r="S107" s="33"/>
      <c r="T107" s="91"/>
      <c r="U107" s="35" t="str">
        <f t="shared" si="52"/>
        <v/>
      </c>
      <c r="V107" s="33"/>
      <c r="W107" s="36" t="str">
        <f t="shared" si="53"/>
        <v/>
      </c>
      <c r="X107" s="36" t="str">
        <f t="shared" si="48"/>
        <v/>
      </c>
      <c r="Y107" s="36" t="str">
        <f t="shared" si="49"/>
        <v/>
      </c>
      <c r="AL107" s="112"/>
      <c r="AM107" s="112"/>
    </row>
    <row r="108" spans="2:39" s="2" customFormat="1" x14ac:dyDescent="0.25">
      <c r="B108" s="23"/>
      <c r="C108" s="23"/>
      <c r="D108" s="24"/>
      <c r="E108" s="24"/>
      <c r="F108" s="25">
        <f t="shared" si="43"/>
        <v>2.5</v>
      </c>
      <c r="G108" s="26"/>
      <c r="H108" s="26"/>
      <c r="I108" s="27"/>
      <c r="J108" s="26"/>
      <c r="K108" s="48"/>
      <c r="L108" s="28"/>
      <c r="M108" s="29"/>
      <c r="N108" s="30">
        <f t="shared" si="51"/>
        <v>0</v>
      </c>
      <c r="O108" s="44" t="str">
        <f t="shared" si="44"/>
        <v/>
      </c>
      <c r="P108" s="44" t="str">
        <f t="shared" si="45"/>
        <v/>
      </c>
      <c r="Q108" s="44" t="str">
        <f t="shared" si="46"/>
        <v/>
      </c>
      <c r="R108" s="32" t="str">
        <f t="shared" si="47"/>
        <v/>
      </c>
      <c r="S108" s="33"/>
      <c r="T108" s="91"/>
      <c r="U108" s="35" t="str">
        <f t="shared" si="52"/>
        <v/>
      </c>
      <c r="V108" s="33"/>
      <c r="W108" s="36" t="str">
        <f t="shared" si="53"/>
        <v/>
      </c>
      <c r="X108" s="36" t="str">
        <f t="shared" si="48"/>
        <v/>
      </c>
      <c r="Y108" s="36" t="str">
        <f t="shared" si="49"/>
        <v/>
      </c>
      <c r="AL108" s="112"/>
      <c r="AM108" s="112"/>
    </row>
    <row r="109" spans="2:39" s="2" customFormat="1" x14ac:dyDescent="0.25">
      <c r="B109" s="23"/>
      <c r="C109" s="23"/>
      <c r="D109" s="24"/>
      <c r="E109" s="24"/>
      <c r="F109" s="25">
        <f t="shared" si="43"/>
        <v>2.5</v>
      </c>
      <c r="G109" s="26"/>
      <c r="H109" s="26"/>
      <c r="I109" s="27"/>
      <c r="J109" s="26"/>
      <c r="K109" s="48"/>
      <c r="L109" s="28"/>
      <c r="M109" s="29"/>
      <c r="N109" s="30">
        <f t="shared" si="51"/>
        <v>0</v>
      </c>
      <c r="O109" s="44" t="str">
        <f t="shared" si="44"/>
        <v/>
      </c>
      <c r="P109" s="44" t="str">
        <f t="shared" si="45"/>
        <v/>
      </c>
      <c r="Q109" s="44" t="str">
        <f t="shared" si="46"/>
        <v/>
      </c>
      <c r="R109" s="32" t="str">
        <f t="shared" si="47"/>
        <v/>
      </c>
      <c r="S109" s="33"/>
      <c r="T109" s="91"/>
      <c r="U109" s="35" t="str">
        <f t="shared" si="52"/>
        <v/>
      </c>
      <c r="V109" s="33"/>
      <c r="W109" s="36" t="str">
        <f t="shared" si="53"/>
        <v/>
      </c>
      <c r="X109" s="36" t="str">
        <f t="shared" si="48"/>
        <v/>
      </c>
      <c r="Y109" s="36" t="str">
        <f t="shared" si="49"/>
        <v/>
      </c>
      <c r="AL109" s="112"/>
      <c r="AM109" s="112"/>
    </row>
    <row r="110" spans="2:39" s="2" customFormat="1" x14ac:dyDescent="0.25">
      <c r="B110" s="23"/>
      <c r="C110" s="23"/>
      <c r="D110" s="24"/>
      <c r="E110" s="24"/>
      <c r="F110" s="25">
        <f t="shared" si="43"/>
        <v>2.5</v>
      </c>
      <c r="G110" s="26"/>
      <c r="H110" s="26"/>
      <c r="I110" s="27"/>
      <c r="J110" s="26"/>
      <c r="K110" s="48"/>
      <c r="L110" s="28"/>
      <c r="M110" s="29"/>
      <c r="N110" s="30">
        <f t="shared" si="51"/>
        <v>0</v>
      </c>
      <c r="O110" s="44" t="str">
        <f t="shared" si="44"/>
        <v/>
      </c>
      <c r="P110" s="44" t="str">
        <f t="shared" si="45"/>
        <v/>
      </c>
      <c r="Q110" s="44" t="str">
        <f t="shared" si="46"/>
        <v/>
      </c>
      <c r="R110" s="32" t="str">
        <f t="shared" si="47"/>
        <v/>
      </c>
      <c r="S110" s="33"/>
      <c r="T110" s="91"/>
      <c r="U110" s="35" t="str">
        <f t="shared" si="52"/>
        <v/>
      </c>
      <c r="V110" s="33"/>
      <c r="W110" s="36" t="str">
        <f t="shared" si="53"/>
        <v/>
      </c>
      <c r="X110" s="36" t="str">
        <f t="shared" si="48"/>
        <v/>
      </c>
      <c r="Y110" s="36" t="str">
        <f t="shared" si="49"/>
        <v/>
      </c>
    </row>
    <row r="111" spans="2:39" s="2" customFormat="1" x14ac:dyDescent="0.25">
      <c r="B111" s="23"/>
      <c r="C111" s="23"/>
      <c r="D111" s="24"/>
      <c r="E111" s="24"/>
      <c r="F111" s="25">
        <f t="shared" si="43"/>
        <v>2.5</v>
      </c>
      <c r="G111" s="26"/>
      <c r="H111" s="26"/>
      <c r="I111" s="27"/>
      <c r="J111" s="26"/>
      <c r="K111" s="48"/>
      <c r="L111" s="28"/>
      <c r="M111" s="29"/>
      <c r="N111" s="30">
        <f t="shared" si="51"/>
        <v>0</v>
      </c>
      <c r="O111" s="44" t="str">
        <f t="shared" si="44"/>
        <v/>
      </c>
      <c r="P111" s="44" t="str">
        <f t="shared" si="45"/>
        <v/>
      </c>
      <c r="Q111" s="44" t="str">
        <f t="shared" si="46"/>
        <v/>
      </c>
      <c r="R111" s="32" t="str">
        <f t="shared" si="47"/>
        <v/>
      </c>
      <c r="S111" s="33"/>
      <c r="T111" s="91"/>
      <c r="U111" s="35" t="str">
        <f t="shared" si="52"/>
        <v/>
      </c>
      <c r="V111" s="33"/>
      <c r="W111" s="36" t="str">
        <f t="shared" si="53"/>
        <v/>
      </c>
      <c r="X111" s="36" t="str">
        <f t="shared" si="48"/>
        <v/>
      </c>
      <c r="Y111" s="36" t="str">
        <f t="shared" si="49"/>
        <v/>
      </c>
    </row>
    <row r="112" spans="2:39" s="2" customFormat="1" x14ac:dyDescent="0.25">
      <c r="B112" s="23"/>
      <c r="C112" s="23"/>
      <c r="D112" s="24"/>
      <c r="E112" s="24"/>
      <c r="F112" s="25">
        <f t="shared" si="43"/>
        <v>2.5</v>
      </c>
      <c r="G112" s="26"/>
      <c r="H112" s="26"/>
      <c r="I112" s="27"/>
      <c r="J112" s="26"/>
      <c r="K112" s="48"/>
      <c r="L112" s="28"/>
      <c r="M112" s="29"/>
      <c r="N112" s="30">
        <f t="shared" si="51"/>
        <v>0</v>
      </c>
      <c r="O112" s="44" t="str">
        <f t="shared" si="44"/>
        <v/>
      </c>
      <c r="P112" s="44" t="str">
        <f t="shared" si="45"/>
        <v/>
      </c>
      <c r="Q112" s="44" t="str">
        <f t="shared" si="46"/>
        <v/>
      </c>
      <c r="R112" s="32" t="str">
        <f t="shared" si="47"/>
        <v/>
      </c>
      <c r="S112" s="33"/>
      <c r="T112" s="91"/>
      <c r="U112" s="35" t="str">
        <f t="shared" si="52"/>
        <v/>
      </c>
      <c r="V112" s="33"/>
      <c r="W112" s="36" t="str">
        <f t="shared" si="53"/>
        <v/>
      </c>
      <c r="X112" s="36" t="str">
        <f t="shared" si="48"/>
        <v/>
      </c>
      <c r="Y112" s="36" t="str">
        <f t="shared" si="49"/>
        <v/>
      </c>
    </row>
    <row r="113" spans="2:39" s="2" customFormat="1" x14ac:dyDescent="0.25">
      <c r="B113" s="23"/>
      <c r="C113" s="23"/>
      <c r="D113" s="24"/>
      <c r="E113" s="24"/>
      <c r="F113" s="25">
        <f t="shared" si="43"/>
        <v>2.5</v>
      </c>
      <c r="G113" s="26"/>
      <c r="H113" s="26"/>
      <c r="I113" s="27"/>
      <c r="J113" s="26"/>
      <c r="K113" s="48"/>
      <c r="L113" s="28"/>
      <c r="M113" s="29"/>
      <c r="N113" s="30">
        <f t="shared" si="51"/>
        <v>0</v>
      </c>
      <c r="O113" s="44" t="str">
        <f t="shared" si="44"/>
        <v/>
      </c>
      <c r="P113" s="44" t="str">
        <f t="shared" si="45"/>
        <v/>
      </c>
      <c r="Q113" s="44" t="str">
        <f t="shared" si="46"/>
        <v/>
      </c>
      <c r="R113" s="32" t="str">
        <f t="shared" si="47"/>
        <v/>
      </c>
      <c r="S113" s="33"/>
      <c r="T113" s="91"/>
      <c r="U113" s="35" t="str">
        <f t="shared" si="52"/>
        <v/>
      </c>
      <c r="V113" s="33"/>
      <c r="W113" s="36" t="str">
        <f t="shared" si="53"/>
        <v/>
      </c>
      <c r="X113" s="36" t="str">
        <f t="shared" si="48"/>
        <v/>
      </c>
      <c r="Y113" s="36" t="str">
        <f t="shared" si="49"/>
        <v/>
      </c>
    </row>
    <row r="114" spans="2:39" s="2" customFormat="1" x14ac:dyDescent="0.25">
      <c r="B114" s="23"/>
      <c r="C114" s="23"/>
      <c r="D114" s="24"/>
      <c r="E114" s="24"/>
      <c r="F114" s="25">
        <f t="shared" si="43"/>
        <v>2.5</v>
      </c>
      <c r="G114" s="26"/>
      <c r="H114" s="26"/>
      <c r="I114" s="27"/>
      <c r="J114" s="26"/>
      <c r="K114" s="48"/>
      <c r="L114" s="28"/>
      <c r="M114" s="29"/>
      <c r="N114" s="30">
        <f t="shared" si="51"/>
        <v>0</v>
      </c>
      <c r="O114" s="44" t="str">
        <f t="shared" si="44"/>
        <v/>
      </c>
      <c r="P114" s="44" t="str">
        <f t="shared" si="45"/>
        <v/>
      </c>
      <c r="Q114" s="44" t="str">
        <f t="shared" si="46"/>
        <v/>
      </c>
      <c r="R114" s="32" t="str">
        <f t="shared" si="47"/>
        <v/>
      </c>
      <c r="S114" s="33"/>
      <c r="T114" s="91"/>
      <c r="U114" s="35" t="str">
        <f t="shared" si="52"/>
        <v/>
      </c>
      <c r="V114" s="33"/>
      <c r="W114" s="36" t="str">
        <f t="shared" si="53"/>
        <v/>
      </c>
      <c r="X114" s="36" t="str">
        <f t="shared" si="48"/>
        <v/>
      </c>
      <c r="Y114" s="36" t="str">
        <f t="shared" si="49"/>
        <v/>
      </c>
    </row>
    <row r="115" spans="2:39" s="2" customFormat="1" x14ac:dyDescent="0.25">
      <c r="B115" s="23"/>
      <c r="C115" s="23"/>
      <c r="D115" s="24"/>
      <c r="E115" s="24"/>
      <c r="F115" s="25">
        <f t="shared" si="43"/>
        <v>2.5</v>
      </c>
      <c r="G115" s="26"/>
      <c r="H115" s="26"/>
      <c r="I115" s="27"/>
      <c r="J115" s="26"/>
      <c r="K115" s="48"/>
      <c r="L115" s="28"/>
      <c r="M115" s="29"/>
      <c r="N115" s="30">
        <f t="shared" si="51"/>
        <v>0</v>
      </c>
      <c r="O115" s="44" t="str">
        <f t="shared" si="44"/>
        <v/>
      </c>
      <c r="P115" s="44" t="str">
        <f t="shared" si="45"/>
        <v/>
      </c>
      <c r="Q115" s="44" t="str">
        <f t="shared" si="46"/>
        <v/>
      </c>
      <c r="R115" s="32" t="str">
        <f t="shared" si="47"/>
        <v/>
      </c>
      <c r="S115" s="33"/>
      <c r="T115" s="91"/>
      <c r="U115" s="35" t="str">
        <f t="shared" si="52"/>
        <v/>
      </c>
      <c r="V115" s="33"/>
      <c r="W115" s="36" t="str">
        <f t="shared" si="53"/>
        <v/>
      </c>
      <c r="X115" s="36" t="str">
        <f t="shared" si="48"/>
        <v/>
      </c>
      <c r="Y115" s="36" t="str">
        <f t="shared" si="49"/>
        <v/>
      </c>
    </row>
    <row r="116" spans="2:39" s="2" customFormat="1" x14ac:dyDescent="0.25">
      <c r="B116" s="23"/>
      <c r="C116" s="23"/>
      <c r="D116" s="24"/>
      <c r="E116" s="24"/>
      <c r="F116" s="25">
        <f t="shared" si="43"/>
        <v>2.5</v>
      </c>
      <c r="G116" s="26"/>
      <c r="H116" s="26"/>
      <c r="I116" s="27"/>
      <c r="J116" s="26"/>
      <c r="K116" s="48"/>
      <c r="L116" s="28"/>
      <c r="M116" s="29"/>
      <c r="N116" s="30">
        <f t="shared" si="51"/>
        <v>0</v>
      </c>
      <c r="O116" s="44" t="str">
        <f t="shared" si="44"/>
        <v/>
      </c>
      <c r="P116" s="44" t="str">
        <f t="shared" si="45"/>
        <v/>
      </c>
      <c r="Q116" s="44" t="str">
        <f t="shared" si="46"/>
        <v/>
      </c>
      <c r="R116" s="32" t="str">
        <f t="shared" si="47"/>
        <v/>
      </c>
      <c r="S116" s="33"/>
      <c r="T116" s="91"/>
      <c r="U116" s="35" t="str">
        <f t="shared" si="52"/>
        <v/>
      </c>
      <c r="V116" s="33"/>
      <c r="W116" s="36" t="str">
        <f t="shared" si="53"/>
        <v/>
      </c>
      <c r="X116" s="36" t="str">
        <f t="shared" si="48"/>
        <v/>
      </c>
      <c r="Y116" s="36" t="str">
        <f t="shared" si="49"/>
        <v/>
      </c>
    </row>
    <row r="117" spans="2:39" s="2" customFormat="1" x14ac:dyDescent="0.25">
      <c r="B117" s="23"/>
      <c r="C117" s="23"/>
      <c r="D117" s="24"/>
      <c r="E117" s="24"/>
      <c r="F117" s="25">
        <f t="shared" si="43"/>
        <v>2.5</v>
      </c>
      <c r="G117" s="26"/>
      <c r="H117" s="26"/>
      <c r="I117" s="27"/>
      <c r="J117" s="26"/>
      <c r="K117" s="48"/>
      <c r="L117" s="28"/>
      <c r="M117" s="29"/>
      <c r="N117" s="30">
        <f t="shared" si="51"/>
        <v>0</v>
      </c>
      <c r="O117" s="44" t="str">
        <f t="shared" si="44"/>
        <v/>
      </c>
      <c r="P117" s="44" t="str">
        <f t="shared" si="45"/>
        <v/>
      </c>
      <c r="Q117" s="44" t="str">
        <f t="shared" si="46"/>
        <v/>
      </c>
      <c r="R117" s="32" t="str">
        <f t="shared" si="47"/>
        <v/>
      </c>
      <c r="S117" s="33"/>
      <c r="T117" s="91"/>
      <c r="U117" s="35" t="str">
        <f t="shared" si="52"/>
        <v/>
      </c>
      <c r="V117" s="33"/>
      <c r="W117" s="36" t="str">
        <f t="shared" si="53"/>
        <v/>
      </c>
      <c r="X117" s="36" t="str">
        <f t="shared" si="48"/>
        <v/>
      </c>
      <c r="Y117" s="36" t="str">
        <f t="shared" si="49"/>
        <v/>
      </c>
    </row>
    <row r="118" spans="2:39" s="2" customFormat="1" x14ac:dyDescent="0.25">
      <c r="B118" s="23"/>
      <c r="C118" s="23"/>
      <c r="D118" s="24"/>
      <c r="E118" s="24"/>
      <c r="F118" s="25">
        <f t="shared" si="43"/>
        <v>2.5</v>
      </c>
      <c r="G118" s="26"/>
      <c r="H118" s="26"/>
      <c r="I118" s="27"/>
      <c r="J118" s="26"/>
      <c r="K118" s="48"/>
      <c r="L118" s="28"/>
      <c r="M118" s="29"/>
      <c r="N118" s="30">
        <f t="shared" si="51"/>
        <v>0</v>
      </c>
      <c r="O118" s="44" t="str">
        <f t="shared" si="44"/>
        <v/>
      </c>
      <c r="P118" s="44" t="str">
        <f t="shared" si="45"/>
        <v/>
      </c>
      <c r="Q118" s="44" t="str">
        <f t="shared" si="46"/>
        <v/>
      </c>
      <c r="R118" s="32" t="str">
        <f t="shared" si="47"/>
        <v/>
      </c>
      <c r="S118" s="33"/>
      <c r="T118" s="91"/>
      <c r="U118" s="35" t="str">
        <f t="shared" si="52"/>
        <v/>
      </c>
      <c r="V118" s="33"/>
      <c r="W118" s="36" t="str">
        <f t="shared" si="53"/>
        <v/>
      </c>
      <c r="X118" s="36" t="str">
        <f t="shared" si="48"/>
        <v/>
      </c>
      <c r="Y118" s="36" t="str">
        <f t="shared" si="49"/>
        <v/>
      </c>
      <c r="AH118" s="109"/>
      <c r="AI118" s="109"/>
      <c r="AJ118" s="121"/>
    </row>
    <row r="119" spans="2:39" s="2" customFormat="1" x14ac:dyDescent="0.25">
      <c r="B119" s="23"/>
      <c r="C119" s="23"/>
      <c r="D119" s="24"/>
      <c r="E119" s="24"/>
      <c r="F119" s="25">
        <f t="shared" si="43"/>
        <v>2.5</v>
      </c>
      <c r="G119" s="26"/>
      <c r="H119" s="26"/>
      <c r="I119" s="27"/>
      <c r="J119" s="26"/>
      <c r="K119" s="48"/>
      <c r="L119" s="28"/>
      <c r="M119" s="29"/>
      <c r="N119" s="30">
        <f t="shared" si="51"/>
        <v>0</v>
      </c>
      <c r="O119" s="44" t="str">
        <f t="shared" si="44"/>
        <v/>
      </c>
      <c r="P119" s="44" t="str">
        <f t="shared" si="45"/>
        <v/>
      </c>
      <c r="Q119" s="44" t="str">
        <f t="shared" si="46"/>
        <v/>
      </c>
      <c r="R119" s="32" t="str">
        <f t="shared" si="47"/>
        <v/>
      </c>
      <c r="S119" s="33"/>
      <c r="T119" s="91"/>
      <c r="U119" s="35" t="str">
        <f t="shared" si="52"/>
        <v/>
      </c>
      <c r="V119" s="33"/>
      <c r="W119" s="36" t="str">
        <f t="shared" si="53"/>
        <v/>
      </c>
      <c r="X119" s="36" t="str">
        <f t="shared" si="48"/>
        <v/>
      </c>
      <c r="Y119" s="36" t="str">
        <f t="shared" si="49"/>
        <v/>
      </c>
      <c r="AD119" s="97"/>
      <c r="AE119" s="119"/>
      <c r="AF119" s="120"/>
      <c r="AG119" s="120"/>
      <c r="AH119" s="120"/>
      <c r="AI119" s="120"/>
      <c r="AJ119" s="123"/>
      <c r="AK119" s="118"/>
      <c r="AL119" s="118"/>
      <c r="AM119" s="118"/>
    </row>
    <row r="120" spans="2:39" s="2" customFormat="1" x14ac:dyDescent="0.25">
      <c r="B120" s="23"/>
      <c r="C120" s="23"/>
      <c r="D120" s="24"/>
      <c r="E120" s="24"/>
      <c r="F120" s="25">
        <f t="shared" si="43"/>
        <v>2.5</v>
      </c>
      <c r="G120" s="26"/>
      <c r="H120" s="26"/>
      <c r="I120" s="27"/>
      <c r="J120" s="26"/>
      <c r="K120" s="48"/>
      <c r="L120" s="28"/>
      <c r="M120" s="29"/>
      <c r="N120" s="30">
        <f t="shared" si="51"/>
        <v>0</v>
      </c>
      <c r="O120" s="44" t="str">
        <f t="shared" si="44"/>
        <v/>
      </c>
      <c r="P120" s="44" t="str">
        <f t="shared" si="45"/>
        <v/>
      </c>
      <c r="Q120" s="44" t="str">
        <f t="shared" si="46"/>
        <v/>
      </c>
      <c r="R120" s="32" t="str">
        <f t="shared" si="47"/>
        <v/>
      </c>
      <c r="S120" s="33"/>
      <c r="T120" s="91"/>
      <c r="U120" s="35" t="str">
        <f t="shared" si="52"/>
        <v/>
      </c>
      <c r="V120" s="33"/>
      <c r="W120" s="36" t="str">
        <f t="shared" si="53"/>
        <v/>
      </c>
      <c r="X120" s="36" t="str">
        <f t="shared" si="48"/>
        <v/>
      </c>
      <c r="Y120" s="36" t="str">
        <f t="shared" si="49"/>
        <v/>
      </c>
      <c r="AD120" s="112"/>
      <c r="AE120" s="112"/>
      <c r="AF120" s="124"/>
      <c r="AG120" s="112"/>
      <c r="AH120" s="112"/>
      <c r="AI120" s="112"/>
      <c r="AJ120" s="112"/>
      <c r="AK120" s="112"/>
      <c r="AL120" s="112"/>
      <c r="AM120" s="112"/>
    </row>
    <row r="121" spans="2:39" s="2" customFormat="1" x14ac:dyDescent="0.25">
      <c r="B121" s="23"/>
      <c r="C121" s="23"/>
      <c r="D121" s="24"/>
      <c r="E121" s="24"/>
      <c r="F121" s="25">
        <f t="shared" si="43"/>
        <v>2.5</v>
      </c>
      <c r="G121" s="26"/>
      <c r="H121" s="26"/>
      <c r="I121" s="27"/>
      <c r="J121" s="26"/>
      <c r="K121" s="48"/>
      <c r="L121" s="28"/>
      <c r="M121" s="29"/>
      <c r="N121" s="30">
        <f t="shared" si="51"/>
        <v>0</v>
      </c>
      <c r="O121" s="44" t="str">
        <f t="shared" si="44"/>
        <v/>
      </c>
      <c r="P121" s="44" t="str">
        <f t="shared" si="45"/>
        <v/>
      </c>
      <c r="Q121" s="44" t="str">
        <f t="shared" si="46"/>
        <v/>
      </c>
      <c r="R121" s="32" t="str">
        <f t="shared" si="47"/>
        <v/>
      </c>
      <c r="S121" s="33"/>
      <c r="T121" s="91"/>
      <c r="U121" s="35" t="str">
        <f t="shared" si="52"/>
        <v/>
      </c>
      <c r="V121" s="33"/>
      <c r="W121" s="36" t="str">
        <f t="shared" si="53"/>
        <v/>
      </c>
      <c r="X121" s="36" t="str">
        <f t="shared" si="48"/>
        <v/>
      </c>
      <c r="Y121" s="36" t="str">
        <f t="shared" si="49"/>
        <v/>
      </c>
      <c r="AD121" s="112"/>
      <c r="AE121" s="112"/>
      <c r="AF121" s="124"/>
      <c r="AG121" s="112"/>
      <c r="AH121" s="112"/>
      <c r="AI121" s="112"/>
      <c r="AJ121" s="112"/>
      <c r="AK121" s="112"/>
      <c r="AL121" s="112"/>
      <c r="AM121" s="112"/>
    </row>
    <row r="122" spans="2:39" s="2" customFormat="1" x14ac:dyDescent="0.25">
      <c r="B122" s="23"/>
      <c r="C122" s="23"/>
      <c r="D122" s="24"/>
      <c r="E122" s="24"/>
      <c r="F122" s="25">
        <f t="shared" si="43"/>
        <v>2.5</v>
      </c>
      <c r="G122" s="26"/>
      <c r="H122" s="26"/>
      <c r="I122" s="27"/>
      <c r="J122" s="26"/>
      <c r="K122" s="48"/>
      <c r="L122" s="28"/>
      <c r="M122" s="29"/>
      <c r="N122" s="30">
        <f t="shared" si="51"/>
        <v>0</v>
      </c>
      <c r="O122" s="44" t="str">
        <f t="shared" si="44"/>
        <v/>
      </c>
      <c r="P122" s="44" t="str">
        <f t="shared" si="45"/>
        <v/>
      </c>
      <c r="Q122" s="44" t="str">
        <f t="shared" si="46"/>
        <v/>
      </c>
      <c r="R122" s="32" t="str">
        <f t="shared" si="47"/>
        <v/>
      </c>
      <c r="S122" s="33"/>
      <c r="T122" s="91"/>
      <c r="U122" s="35" t="str">
        <f t="shared" si="52"/>
        <v/>
      </c>
      <c r="V122" s="33"/>
      <c r="W122" s="36" t="str">
        <f t="shared" si="53"/>
        <v/>
      </c>
      <c r="X122" s="36" t="str">
        <f t="shared" si="48"/>
        <v/>
      </c>
      <c r="Y122" s="36" t="str">
        <f t="shared" si="49"/>
        <v/>
      </c>
      <c r="AD122" s="112"/>
      <c r="AE122" s="112"/>
      <c r="AF122" s="124"/>
      <c r="AG122" s="112"/>
      <c r="AH122" s="112"/>
      <c r="AI122" s="112"/>
      <c r="AJ122" s="112"/>
      <c r="AK122" s="112"/>
      <c r="AL122" s="112"/>
      <c r="AM122" s="112"/>
    </row>
    <row r="123" spans="2:39" s="2" customFormat="1" x14ac:dyDescent="0.25">
      <c r="B123" s="23"/>
      <c r="C123" s="23"/>
      <c r="D123" s="24"/>
      <c r="E123" s="24"/>
      <c r="F123" s="25">
        <f t="shared" si="43"/>
        <v>2.5</v>
      </c>
      <c r="G123" s="26"/>
      <c r="H123" s="26"/>
      <c r="I123" s="27"/>
      <c r="J123" s="26"/>
      <c r="K123" s="48"/>
      <c r="L123" s="28"/>
      <c r="M123" s="29"/>
      <c r="N123" s="30">
        <f t="shared" si="51"/>
        <v>0</v>
      </c>
      <c r="O123" s="44" t="str">
        <f t="shared" si="44"/>
        <v/>
      </c>
      <c r="P123" s="44" t="str">
        <f t="shared" si="45"/>
        <v/>
      </c>
      <c r="Q123" s="44" t="str">
        <f t="shared" si="46"/>
        <v/>
      </c>
      <c r="R123" s="32" t="str">
        <f t="shared" si="47"/>
        <v/>
      </c>
      <c r="S123" s="33"/>
      <c r="T123" s="91"/>
      <c r="U123" s="35" t="str">
        <f t="shared" si="52"/>
        <v/>
      </c>
      <c r="V123" s="33"/>
      <c r="W123" s="36" t="str">
        <f t="shared" si="53"/>
        <v/>
      </c>
      <c r="X123" s="36" t="str">
        <f t="shared" si="48"/>
        <v/>
      </c>
      <c r="Y123" s="36" t="str">
        <f t="shared" si="49"/>
        <v/>
      </c>
      <c r="AD123" s="125"/>
      <c r="AE123" s="97"/>
      <c r="AF123" s="122"/>
      <c r="AG123" s="126"/>
      <c r="AH123" s="99"/>
      <c r="AI123" s="99"/>
      <c r="AJ123" s="100"/>
      <c r="AK123" s="127"/>
      <c r="AL123" s="127"/>
      <c r="AM123" s="127"/>
    </row>
    <row r="124" spans="2:39" s="2" customFormat="1" x14ac:dyDescent="0.25">
      <c r="B124" s="23"/>
      <c r="C124" s="23"/>
      <c r="D124" s="24"/>
      <c r="E124" s="24"/>
      <c r="F124" s="25">
        <f t="shared" si="43"/>
        <v>2.5</v>
      </c>
      <c r="G124" s="26"/>
      <c r="H124" s="26"/>
      <c r="I124" s="27"/>
      <c r="J124" s="26"/>
      <c r="K124" s="48"/>
      <c r="L124" s="28"/>
      <c r="M124" s="29"/>
      <c r="N124" s="30">
        <f t="shared" si="51"/>
        <v>0</v>
      </c>
      <c r="O124" s="44" t="str">
        <f t="shared" si="44"/>
        <v/>
      </c>
      <c r="P124" s="44" t="str">
        <f t="shared" si="45"/>
        <v/>
      </c>
      <c r="Q124" s="44" t="str">
        <f t="shared" si="46"/>
        <v/>
      </c>
      <c r="R124" s="32" t="str">
        <f t="shared" si="47"/>
        <v/>
      </c>
      <c r="S124" s="33"/>
      <c r="T124" s="91"/>
      <c r="U124" s="35" t="str">
        <f t="shared" si="52"/>
        <v/>
      </c>
      <c r="V124" s="33"/>
      <c r="W124" s="36" t="str">
        <f t="shared" si="53"/>
        <v/>
      </c>
      <c r="X124" s="36" t="str">
        <f t="shared" si="48"/>
        <v/>
      </c>
      <c r="Y124" s="36" t="str">
        <f t="shared" si="49"/>
        <v/>
      </c>
      <c r="AD124" s="125"/>
      <c r="AE124" s="97"/>
      <c r="AF124" s="122"/>
      <c r="AG124" s="98"/>
      <c r="AH124" s="99"/>
      <c r="AI124" s="99"/>
      <c r="AJ124" s="100"/>
      <c r="AK124" s="128"/>
      <c r="AL124" s="129"/>
      <c r="AM124" s="130"/>
    </row>
    <row r="125" spans="2:39" s="2" customFormat="1" x14ac:dyDescent="0.25">
      <c r="B125" s="23"/>
      <c r="C125" s="23"/>
      <c r="D125" s="24"/>
      <c r="E125" s="24"/>
      <c r="F125" s="25">
        <f t="shared" si="43"/>
        <v>2.5</v>
      </c>
      <c r="G125" s="26"/>
      <c r="H125" s="26"/>
      <c r="I125" s="27"/>
      <c r="J125" s="26"/>
      <c r="K125" s="48"/>
      <c r="L125" s="28"/>
      <c r="M125" s="29"/>
      <c r="N125" s="30">
        <f t="shared" si="51"/>
        <v>0</v>
      </c>
      <c r="O125" s="44" t="str">
        <f t="shared" si="44"/>
        <v/>
      </c>
      <c r="P125" s="44" t="str">
        <f t="shared" si="45"/>
        <v/>
      </c>
      <c r="Q125" s="44" t="str">
        <f t="shared" si="46"/>
        <v/>
      </c>
      <c r="R125" s="32" t="str">
        <f t="shared" si="47"/>
        <v/>
      </c>
      <c r="S125" s="33"/>
      <c r="T125" s="91"/>
      <c r="U125" s="35" t="str">
        <f t="shared" si="52"/>
        <v/>
      </c>
      <c r="V125" s="33"/>
      <c r="W125" s="36" t="str">
        <f t="shared" si="53"/>
        <v/>
      </c>
      <c r="X125" s="36" t="str">
        <f t="shared" si="48"/>
        <v/>
      </c>
      <c r="Y125" s="36" t="str">
        <f t="shared" si="49"/>
        <v/>
      </c>
      <c r="AD125" s="131"/>
      <c r="AE125" s="132"/>
      <c r="AF125" s="132"/>
      <c r="AG125" s="104"/>
      <c r="AH125" s="104"/>
      <c r="AI125" s="104"/>
      <c r="AJ125" s="121"/>
      <c r="AK125" s="128"/>
      <c r="AL125" s="129"/>
      <c r="AM125" s="130"/>
    </row>
    <row r="126" spans="2:39" s="2" customFormat="1" x14ac:dyDescent="0.25">
      <c r="B126" s="23"/>
      <c r="C126" s="23"/>
      <c r="D126" s="24"/>
      <c r="E126" s="24"/>
      <c r="F126" s="25">
        <f t="shared" si="43"/>
        <v>2.5</v>
      </c>
      <c r="G126" s="26"/>
      <c r="H126" s="26"/>
      <c r="I126" s="27"/>
      <c r="J126" s="26"/>
      <c r="K126" s="48"/>
      <c r="L126" s="28"/>
      <c r="M126" s="29"/>
      <c r="N126" s="30">
        <f t="shared" si="51"/>
        <v>0</v>
      </c>
      <c r="O126" s="44" t="str">
        <f t="shared" si="44"/>
        <v/>
      </c>
      <c r="P126" s="44" t="str">
        <f t="shared" si="45"/>
        <v/>
      </c>
      <c r="Q126" s="44" t="str">
        <f t="shared" si="46"/>
        <v/>
      </c>
      <c r="R126" s="32" t="str">
        <f t="shared" si="47"/>
        <v/>
      </c>
      <c r="S126" s="33"/>
      <c r="T126" s="91"/>
      <c r="U126" s="35" t="str">
        <f t="shared" si="52"/>
        <v/>
      </c>
      <c r="V126" s="33"/>
      <c r="W126" s="36" t="str">
        <f t="shared" si="53"/>
        <v/>
      </c>
      <c r="X126" s="36" t="str">
        <f t="shared" si="48"/>
        <v/>
      </c>
      <c r="Y126" s="36" t="str">
        <f t="shared" si="49"/>
        <v/>
      </c>
      <c r="AD126" s="128"/>
      <c r="AE126" s="133"/>
      <c r="AF126" s="109"/>
      <c r="AG126" s="109"/>
      <c r="AH126" s="109"/>
      <c r="AI126" s="109"/>
      <c r="AJ126" s="121"/>
      <c r="AK126" s="128"/>
      <c r="AL126" s="129"/>
      <c r="AM126" s="130"/>
    </row>
    <row r="127" spans="2:39" s="2" customFormat="1" x14ac:dyDescent="0.25">
      <c r="B127" s="23"/>
      <c r="C127" s="23"/>
      <c r="D127" s="24"/>
      <c r="E127" s="24"/>
      <c r="F127" s="25">
        <f t="shared" si="43"/>
        <v>2.5</v>
      </c>
      <c r="G127" s="26"/>
      <c r="H127" s="26"/>
      <c r="I127" s="27"/>
      <c r="J127" s="26"/>
      <c r="K127" s="48"/>
      <c r="L127" s="28"/>
      <c r="M127" s="29"/>
      <c r="N127" s="30">
        <f t="shared" si="51"/>
        <v>0</v>
      </c>
      <c r="O127" s="44" t="str">
        <f t="shared" si="44"/>
        <v/>
      </c>
      <c r="P127" s="44" t="str">
        <f t="shared" si="45"/>
        <v/>
      </c>
      <c r="Q127" s="44" t="str">
        <f t="shared" si="46"/>
        <v/>
      </c>
      <c r="R127" s="32" t="str">
        <f t="shared" si="47"/>
        <v/>
      </c>
      <c r="S127" s="33"/>
      <c r="T127" s="91"/>
      <c r="U127" s="35" t="str">
        <f t="shared" si="52"/>
        <v/>
      </c>
      <c r="V127" s="33"/>
      <c r="W127" s="36" t="str">
        <f t="shared" si="53"/>
        <v/>
      </c>
      <c r="X127" s="36" t="str">
        <f t="shared" si="48"/>
        <v/>
      </c>
      <c r="Y127" s="36" t="str">
        <f t="shared" si="49"/>
        <v/>
      </c>
      <c r="AD127" s="128"/>
      <c r="AE127" s="133"/>
      <c r="AF127" s="109"/>
      <c r="AG127" s="109"/>
      <c r="AH127" s="109"/>
      <c r="AI127" s="109"/>
      <c r="AJ127" s="121"/>
      <c r="AK127" s="128"/>
      <c r="AL127" s="129"/>
      <c r="AM127" s="130"/>
    </row>
    <row r="128" spans="2:39" s="2" customFormat="1" x14ac:dyDescent="0.25">
      <c r="B128" s="23"/>
      <c r="C128" s="23"/>
      <c r="D128" s="24"/>
      <c r="E128" s="24"/>
      <c r="F128" s="25">
        <f t="shared" si="43"/>
        <v>2.5</v>
      </c>
      <c r="G128" s="26"/>
      <c r="H128" s="26"/>
      <c r="I128" s="27"/>
      <c r="J128" s="26"/>
      <c r="K128" s="48"/>
      <c r="L128" s="28"/>
      <c r="M128" s="29"/>
      <c r="N128" s="30">
        <f t="shared" si="51"/>
        <v>0</v>
      </c>
      <c r="O128" s="44" t="str">
        <f t="shared" si="44"/>
        <v/>
      </c>
      <c r="P128" s="44" t="str">
        <f t="shared" si="45"/>
        <v/>
      </c>
      <c r="Q128" s="44" t="str">
        <f t="shared" si="46"/>
        <v/>
      </c>
      <c r="R128" s="32" t="str">
        <f t="shared" si="47"/>
        <v/>
      </c>
      <c r="S128" s="33"/>
      <c r="T128" s="91"/>
      <c r="U128" s="35" t="str">
        <f t="shared" si="52"/>
        <v/>
      </c>
      <c r="V128" s="33"/>
      <c r="W128" s="36" t="str">
        <f t="shared" si="53"/>
        <v/>
      </c>
      <c r="X128" s="36" t="str">
        <f t="shared" si="48"/>
        <v/>
      </c>
      <c r="Y128" s="36" t="str">
        <f t="shared" si="49"/>
        <v/>
      </c>
      <c r="AD128" s="128"/>
      <c r="AE128" s="133"/>
      <c r="AF128" s="109"/>
      <c r="AG128" s="109"/>
      <c r="AH128" s="109"/>
      <c r="AI128" s="109"/>
      <c r="AJ128" s="121"/>
      <c r="AK128" s="128"/>
      <c r="AL128" s="129"/>
      <c r="AM128" s="130"/>
    </row>
    <row r="129" spans="2:39" s="2" customFormat="1" x14ac:dyDescent="0.25">
      <c r="B129" s="23"/>
      <c r="C129" s="23"/>
      <c r="D129" s="24"/>
      <c r="E129" s="24"/>
      <c r="F129" s="25">
        <f t="shared" si="43"/>
        <v>2.5</v>
      </c>
      <c r="G129" s="26"/>
      <c r="H129" s="26"/>
      <c r="I129" s="27"/>
      <c r="J129" s="26"/>
      <c r="K129" s="48"/>
      <c r="L129" s="28"/>
      <c r="M129" s="29"/>
      <c r="N129" s="30">
        <f t="shared" si="51"/>
        <v>0</v>
      </c>
      <c r="O129" s="44" t="str">
        <f t="shared" si="44"/>
        <v/>
      </c>
      <c r="P129" s="44" t="str">
        <f t="shared" si="45"/>
        <v/>
      </c>
      <c r="Q129" s="44" t="str">
        <f t="shared" si="46"/>
        <v/>
      </c>
      <c r="R129" s="32" t="str">
        <f t="shared" si="47"/>
        <v/>
      </c>
      <c r="S129" s="33"/>
      <c r="T129" s="91"/>
      <c r="U129" s="35" t="str">
        <f t="shared" si="52"/>
        <v/>
      </c>
      <c r="V129" s="33"/>
      <c r="W129" s="36" t="str">
        <f t="shared" si="53"/>
        <v/>
      </c>
      <c r="X129" s="36" t="str">
        <f t="shared" si="48"/>
        <v/>
      </c>
      <c r="Y129" s="36" t="str">
        <f t="shared" si="49"/>
        <v/>
      </c>
      <c r="AD129" s="128"/>
      <c r="AE129" s="133"/>
      <c r="AF129" s="109"/>
      <c r="AG129" s="109"/>
      <c r="AH129" s="109"/>
      <c r="AI129" s="109"/>
      <c r="AJ129" s="121"/>
      <c r="AK129" s="128"/>
      <c r="AL129" s="129"/>
      <c r="AM129" s="130"/>
    </row>
    <row r="130" spans="2:39" s="2" customFormat="1" x14ac:dyDescent="0.25">
      <c r="B130" s="23"/>
      <c r="C130" s="23"/>
      <c r="D130" s="24"/>
      <c r="E130" s="24"/>
      <c r="F130" s="25">
        <f t="shared" si="43"/>
        <v>2.5</v>
      </c>
      <c r="G130" s="26"/>
      <c r="H130" s="26"/>
      <c r="I130" s="27"/>
      <c r="J130" s="26"/>
      <c r="K130" s="48"/>
      <c r="L130" s="28"/>
      <c r="M130" s="29"/>
      <c r="N130" s="30">
        <f t="shared" si="51"/>
        <v>0</v>
      </c>
      <c r="O130" s="44" t="str">
        <f t="shared" si="44"/>
        <v/>
      </c>
      <c r="P130" s="44" t="str">
        <f t="shared" si="45"/>
        <v/>
      </c>
      <c r="Q130" s="44" t="str">
        <f t="shared" si="46"/>
        <v/>
      </c>
      <c r="R130" s="32" t="str">
        <f t="shared" si="47"/>
        <v/>
      </c>
      <c r="S130" s="33"/>
      <c r="T130" s="91"/>
      <c r="U130" s="35" t="str">
        <f t="shared" si="52"/>
        <v/>
      </c>
      <c r="V130" s="33"/>
      <c r="W130" s="36" t="str">
        <f t="shared" si="53"/>
        <v/>
      </c>
      <c r="X130" s="36" t="str">
        <f t="shared" si="48"/>
        <v/>
      </c>
      <c r="Y130" s="36" t="str">
        <f t="shared" si="49"/>
        <v/>
      </c>
      <c r="AD130" s="128"/>
      <c r="AE130" s="133"/>
      <c r="AF130" s="109"/>
      <c r="AG130" s="109"/>
      <c r="AH130" s="109"/>
      <c r="AI130" s="109"/>
      <c r="AJ130" s="121"/>
      <c r="AK130" s="128"/>
      <c r="AL130" s="129"/>
      <c r="AM130" s="130"/>
    </row>
    <row r="131" spans="2:39" s="2" customFormat="1" x14ac:dyDescent="0.25">
      <c r="B131" s="23"/>
      <c r="C131" s="23"/>
      <c r="D131" s="24"/>
      <c r="E131" s="24"/>
      <c r="F131" s="25">
        <f t="shared" si="43"/>
        <v>2.5</v>
      </c>
      <c r="G131" s="26"/>
      <c r="H131" s="26"/>
      <c r="I131" s="27"/>
      <c r="J131" s="26"/>
      <c r="K131" s="48"/>
      <c r="L131" s="28"/>
      <c r="M131" s="29"/>
      <c r="N131" s="30">
        <f t="shared" si="51"/>
        <v>0</v>
      </c>
      <c r="O131" s="44" t="str">
        <f t="shared" si="44"/>
        <v/>
      </c>
      <c r="P131" s="44" t="str">
        <f t="shared" si="45"/>
        <v/>
      </c>
      <c r="Q131" s="44" t="str">
        <f t="shared" si="46"/>
        <v/>
      </c>
      <c r="R131" s="32" t="str">
        <f t="shared" si="47"/>
        <v/>
      </c>
      <c r="S131" s="33"/>
      <c r="T131" s="91"/>
      <c r="U131" s="35" t="str">
        <f t="shared" si="52"/>
        <v/>
      </c>
      <c r="V131" s="33"/>
      <c r="W131" s="36" t="str">
        <f t="shared" si="53"/>
        <v/>
      </c>
      <c r="X131" s="36" t="str">
        <f t="shared" si="48"/>
        <v/>
      </c>
      <c r="Y131" s="36" t="str">
        <f t="shared" si="49"/>
        <v/>
      </c>
      <c r="AD131" s="128"/>
      <c r="AE131" s="133"/>
      <c r="AF131" s="109"/>
      <c r="AG131" s="109"/>
      <c r="AH131" s="109"/>
      <c r="AI131" s="109"/>
      <c r="AJ131" s="121"/>
      <c r="AK131" s="128"/>
      <c r="AL131" s="129"/>
      <c r="AM131" s="130"/>
    </row>
    <row r="132" spans="2:39" s="2" customFormat="1" x14ac:dyDescent="0.25">
      <c r="B132" s="23"/>
      <c r="C132" s="23"/>
      <c r="D132" s="24"/>
      <c r="E132" s="24"/>
      <c r="F132" s="25">
        <f t="shared" si="43"/>
        <v>2.5</v>
      </c>
      <c r="G132" s="26"/>
      <c r="H132" s="26"/>
      <c r="I132" s="27"/>
      <c r="J132" s="26"/>
      <c r="K132" s="48"/>
      <c r="L132" s="28"/>
      <c r="M132" s="29"/>
      <c r="N132" s="30">
        <f t="shared" si="51"/>
        <v>0</v>
      </c>
      <c r="O132" s="44" t="str">
        <f t="shared" si="44"/>
        <v/>
      </c>
      <c r="P132" s="44" t="str">
        <f t="shared" si="45"/>
        <v/>
      </c>
      <c r="Q132" s="44" t="str">
        <f t="shared" si="46"/>
        <v/>
      </c>
      <c r="R132" s="32" t="str">
        <f t="shared" si="47"/>
        <v/>
      </c>
      <c r="S132" s="33"/>
      <c r="T132" s="91"/>
      <c r="U132" s="35" t="str">
        <f t="shared" si="52"/>
        <v/>
      </c>
      <c r="V132" s="33"/>
      <c r="W132" s="36" t="str">
        <f t="shared" si="53"/>
        <v/>
      </c>
      <c r="X132" s="36" t="str">
        <f t="shared" si="48"/>
        <v/>
      </c>
      <c r="Y132" s="36" t="str">
        <f t="shared" si="49"/>
        <v/>
      </c>
      <c r="AD132" s="97"/>
      <c r="AE132" s="119"/>
      <c r="AF132" s="120"/>
      <c r="AG132" s="120"/>
      <c r="AH132" s="120"/>
      <c r="AI132" s="120"/>
      <c r="AJ132" s="123"/>
      <c r="AK132" s="118"/>
      <c r="AL132" s="118"/>
      <c r="AM132" s="118"/>
    </row>
    <row r="133" spans="2:39" s="2" customFormat="1" x14ac:dyDescent="0.25">
      <c r="B133" s="23"/>
      <c r="C133" s="23"/>
      <c r="D133" s="24"/>
      <c r="E133" s="24"/>
      <c r="F133" s="25">
        <f t="shared" si="43"/>
        <v>2.5</v>
      </c>
      <c r="G133" s="26"/>
      <c r="H133" s="26"/>
      <c r="I133" s="27"/>
      <c r="J133" s="26"/>
      <c r="K133" s="48"/>
      <c r="L133" s="28"/>
      <c r="M133" s="29"/>
      <c r="N133" s="30">
        <f t="shared" si="51"/>
        <v>0</v>
      </c>
      <c r="O133" s="44" t="str">
        <f t="shared" si="44"/>
        <v/>
      </c>
      <c r="P133" s="44" t="str">
        <f t="shared" si="45"/>
        <v/>
      </c>
      <c r="Q133" s="44" t="str">
        <f t="shared" si="46"/>
        <v/>
      </c>
      <c r="R133" s="32" t="str">
        <f t="shared" si="47"/>
        <v/>
      </c>
      <c r="S133" s="33"/>
      <c r="T133" s="91"/>
      <c r="U133" s="35" t="str">
        <f t="shared" si="52"/>
        <v/>
      </c>
      <c r="V133" s="33"/>
      <c r="W133" s="36" t="str">
        <f t="shared" si="53"/>
        <v/>
      </c>
      <c r="X133" s="36" t="str">
        <f t="shared" si="48"/>
        <v/>
      </c>
      <c r="Y133" s="36" t="str">
        <f t="shared" si="49"/>
        <v/>
      </c>
      <c r="AD133" s="112"/>
      <c r="AE133" s="112"/>
      <c r="AF133" s="124"/>
      <c r="AG133" s="112"/>
      <c r="AH133" s="112"/>
      <c r="AI133" s="112"/>
      <c r="AJ133" s="112"/>
      <c r="AK133" s="112"/>
      <c r="AL133" s="112"/>
      <c r="AM133" s="112"/>
    </row>
    <row r="134" spans="2:39" s="2" customFormat="1" x14ac:dyDescent="0.25">
      <c r="B134" s="23"/>
      <c r="C134" s="23"/>
      <c r="D134" s="24"/>
      <c r="E134" s="24"/>
      <c r="F134" s="25">
        <f t="shared" si="43"/>
        <v>2.5</v>
      </c>
      <c r="G134" s="26"/>
      <c r="H134" s="26"/>
      <c r="I134" s="27"/>
      <c r="J134" s="26"/>
      <c r="K134" s="48"/>
      <c r="L134" s="28"/>
      <c r="M134" s="29"/>
      <c r="N134" s="30">
        <f t="shared" si="51"/>
        <v>0</v>
      </c>
      <c r="O134" s="44" t="str">
        <f t="shared" si="44"/>
        <v/>
      </c>
      <c r="P134" s="44" t="str">
        <f t="shared" si="45"/>
        <v/>
      </c>
      <c r="Q134" s="44" t="str">
        <f t="shared" si="46"/>
        <v/>
      </c>
      <c r="R134" s="32" t="str">
        <f t="shared" si="47"/>
        <v/>
      </c>
      <c r="S134" s="33"/>
      <c r="T134" s="91"/>
      <c r="U134" s="35" t="str">
        <f t="shared" si="52"/>
        <v/>
      </c>
      <c r="V134" s="33"/>
      <c r="W134" s="36" t="str">
        <f t="shared" si="53"/>
        <v/>
      </c>
      <c r="X134" s="36" t="str">
        <f t="shared" si="48"/>
        <v/>
      </c>
      <c r="Y134" s="36" t="str">
        <f t="shared" si="49"/>
        <v/>
      </c>
      <c r="AD134" s="112"/>
      <c r="AE134" s="112"/>
      <c r="AF134" s="124"/>
      <c r="AG134" s="112"/>
      <c r="AH134" s="112"/>
      <c r="AI134" s="112"/>
      <c r="AJ134" s="112"/>
      <c r="AK134" s="112"/>
      <c r="AL134" s="112"/>
      <c r="AM134" s="112"/>
    </row>
    <row r="135" spans="2:39" s="2" customFormat="1" x14ac:dyDescent="0.25">
      <c r="B135" s="23"/>
      <c r="C135" s="23"/>
      <c r="D135" s="24"/>
      <c r="E135" s="24"/>
      <c r="F135" s="25">
        <f t="shared" ref="F135:F198" si="59">IFERROR(VLOOKUP(E135,$AE$7:$AF$13,2),"-")</f>
        <v>2.5</v>
      </c>
      <c r="G135" s="26"/>
      <c r="H135" s="26"/>
      <c r="I135" s="27"/>
      <c r="J135" s="26"/>
      <c r="K135" s="48"/>
      <c r="L135" s="28"/>
      <c r="M135" s="29"/>
      <c r="N135" s="30">
        <f t="shared" si="51"/>
        <v>0</v>
      </c>
      <c r="O135" s="44" t="str">
        <f t="shared" ref="O135:O198" si="60">IFERROR(IF($K135&lt;=0,"",K135*12/(VLOOKUP($E135,$AE$7:$AL$13,3)*$AC$7*$AC$8)),"")</f>
        <v/>
      </c>
      <c r="P135" s="44" t="str">
        <f t="shared" ref="P135:P198" si="61">IFERROR(IF($L135&lt;=0,"",(L135-R135)*12/(VLOOKUP($E135,$AE$7:$AL$13,3)*$AC$7*$AC$8)),"")</f>
        <v/>
      </c>
      <c r="Q135" s="44" t="str">
        <f t="shared" ref="Q135:Q198" si="62">IFERROR(IF($M135&lt;=0,"",(M135-R135)*12/(VLOOKUP($E135,$AE$7:$AL$13,3)*$AC$7*$AC$8)),"")</f>
        <v/>
      </c>
      <c r="R135" s="32" t="str">
        <f t="shared" ref="R135:R198" si="63">IF(E135="","",VLOOKUP($E135,$AE$7:$AL$13,8))</f>
        <v/>
      </c>
      <c r="S135" s="33"/>
      <c r="T135" s="91"/>
      <c r="U135" s="35" t="str">
        <f t="shared" si="52"/>
        <v/>
      </c>
      <c r="V135" s="33"/>
      <c r="W135" s="36" t="str">
        <f t="shared" si="53"/>
        <v/>
      </c>
      <c r="X135" s="36" t="str">
        <f t="shared" ref="X135:X198" si="64">IF($E135="","",VLOOKUP($E135,$AD$68:$AG$73,4,FALSE))</f>
        <v/>
      </c>
      <c r="Y135" s="36" t="str">
        <f t="shared" ref="Y135:Y198" si="65">IF($E135="","",VLOOKUP($E135,$AD$79:$AG$84,4,FALSE))</f>
        <v/>
      </c>
    </row>
    <row r="136" spans="2:39" s="2" customFormat="1" x14ac:dyDescent="0.25">
      <c r="B136" s="23"/>
      <c r="C136" s="23"/>
      <c r="D136" s="24"/>
      <c r="E136" s="24"/>
      <c r="F136" s="25">
        <f t="shared" si="59"/>
        <v>2.5</v>
      </c>
      <c r="G136" s="26"/>
      <c r="H136" s="26"/>
      <c r="I136" s="27"/>
      <c r="J136" s="26"/>
      <c r="K136" s="48"/>
      <c r="L136" s="28"/>
      <c r="M136" s="29"/>
      <c r="N136" s="30">
        <f t="shared" ref="N136:N199" si="66">IFERROR(IF($I136&lt;=0,0,(I136-R136)*12/(VLOOKUP($E136,$AE$7:$AL$13,3)*$AC$7*$AC$8)),"")</f>
        <v>0</v>
      </c>
      <c r="O136" s="44" t="str">
        <f t="shared" si="60"/>
        <v/>
      </c>
      <c r="P136" s="44" t="str">
        <f t="shared" si="61"/>
        <v/>
      </c>
      <c r="Q136" s="44" t="str">
        <f t="shared" si="62"/>
        <v/>
      </c>
      <c r="R136" s="32" t="str">
        <f t="shared" si="63"/>
        <v/>
      </c>
      <c r="S136" s="33"/>
      <c r="T136" s="91"/>
      <c r="U136" s="35" t="str">
        <f t="shared" ref="U136:U199" si="67">IF($T136&gt;0,(T136+R136)*12/(VLOOKUP(E136,$AE$7:$AL$12,3)*$AC$7*$AC$8),"")</f>
        <v/>
      </c>
      <c r="V136" s="33"/>
      <c r="W136" s="36" t="str">
        <f t="shared" ref="W136:W199" si="68">IF($E136="","",VLOOKUP($E136,$AD$90:$AG$95,4,FALSE))</f>
        <v/>
      </c>
      <c r="X136" s="36" t="str">
        <f t="shared" si="64"/>
        <v/>
      </c>
      <c r="Y136" s="36" t="str">
        <f t="shared" si="65"/>
        <v/>
      </c>
    </row>
    <row r="137" spans="2:39" s="2" customFormat="1" x14ac:dyDescent="0.25">
      <c r="B137" s="23"/>
      <c r="C137" s="23"/>
      <c r="D137" s="24"/>
      <c r="E137" s="24"/>
      <c r="F137" s="25">
        <f t="shared" si="59"/>
        <v>2.5</v>
      </c>
      <c r="G137" s="26"/>
      <c r="H137" s="26"/>
      <c r="I137" s="27"/>
      <c r="J137" s="26"/>
      <c r="K137" s="48"/>
      <c r="L137" s="28"/>
      <c r="M137" s="29"/>
      <c r="N137" s="30">
        <f t="shared" si="66"/>
        <v>0</v>
      </c>
      <c r="O137" s="44" t="str">
        <f t="shared" si="60"/>
        <v/>
      </c>
      <c r="P137" s="44" t="str">
        <f t="shared" si="61"/>
        <v/>
      </c>
      <c r="Q137" s="44" t="str">
        <f t="shared" si="62"/>
        <v/>
      </c>
      <c r="R137" s="32" t="str">
        <f t="shared" si="63"/>
        <v/>
      </c>
      <c r="S137" s="33"/>
      <c r="T137" s="91"/>
      <c r="U137" s="35" t="str">
        <f t="shared" si="67"/>
        <v/>
      </c>
      <c r="V137" s="33"/>
      <c r="W137" s="36" t="str">
        <f t="shared" si="68"/>
        <v/>
      </c>
      <c r="X137" s="36" t="str">
        <f t="shared" si="64"/>
        <v/>
      </c>
      <c r="Y137" s="36" t="str">
        <f t="shared" si="65"/>
        <v/>
      </c>
    </row>
    <row r="138" spans="2:39" s="2" customFormat="1" x14ac:dyDescent="0.25">
      <c r="B138" s="23"/>
      <c r="C138" s="23"/>
      <c r="D138" s="24"/>
      <c r="E138" s="24"/>
      <c r="F138" s="25">
        <f t="shared" si="59"/>
        <v>2.5</v>
      </c>
      <c r="G138" s="26"/>
      <c r="H138" s="26"/>
      <c r="I138" s="27"/>
      <c r="J138" s="26"/>
      <c r="K138" s="48"/>
      <c r="L138" s="28"/>
      <c r="M138" s="29"/>
      <c r="N138" s="30">
        <f t="shared" si="66"/>
        <v>0</v>
      </c>
      <c r="O138" s="44" t="str">
        <f t="shared" si="60"/>
        <v/>
      </c>
      <c r="P138" s="44" t="str">
        <f t="shared" si="61"/>
        <v/>
      </c>
      <c r="Q138" s="44" t="str">
        <f t="shared" si="62"/>
        <v/>
      </c>
      <c r="R138" s="32" t="str">
        <f t="shared" si="63"/>
        <v/>
      </c>
      <c r="S138" s="33"/>
      <c r="T138" s="91"/>
      <c r="U138" s="35" t="str">
        <f t="shared" si="67"/>
        <v/>
      </c>
      <c r="V138" s="33"/>
      <c r="W138" s="36" t="str">
        <f t="shared" si="68"/>
        <v/>
      </c>
      <c r="X138" s="36" t="str">
        <f t="shared" si="64"/>
        <v/>
      </c>
      <c r="Y138" s="36" t="str">
        <f t="shared" si="65"/>
        <v/>
      </c>
    </row>
    <row r="139" spans="2:39" s="2" customFormat="1" x14ac:dyDescent="0.25">
      <c r="B139" s="23"/>
      <c r="C139" s="23"/>
      <c r="D139" s="24"/>
      <c r="E139" s="24"/>
      <c r="F139" s="25">
        <f t="shared" si="59"/>
        <v>2.5</v>
      </c>
      <c r="G139" s="26"/>
      <c r="H139" s="26"/>
      <c r="I139" s="27"/>
      <c r="J139" s="26"/>
      <c r="K139" s="48"/>
      <c r="L139" s="28"/>
      <c r="M139" s="29"/>
      <c r="N139" s="30">
        <f t="shared" si="66"/>
        <v>0</v>
      </c>
      <c r="O139" s="44" t="str">
        <f t="shared" si="60"/>
        <v/>
      </c>
      <c r="P139" s="44" t="str">
        <f t="shared" si="61"/>
        <v/>
      </c>
      <c r="Q139" s="44" t="str">
        <f t="shared" si="62"/>
        <v/>
      </c>
      <c r="R139" s="32" t="str">
        <f t="shared" si="63"/>
        <v/>
      </c>
      <c r="S139" s="33"/>
      <c r="T139" s="91"/>
      <c r="U139" s="35" t="str">
        <f t="shared" si="67"/>
        <v/>
      </c>
      <c r="V139" s="33"/>
      <c r="W139" s="36" t="str">
        <f t="shared" si="68"/>
        <v/>
      </c>
      <c r="X139" s="36" t="str">
        <f t="shared" si="64"/>
        <v/>
      </c>
      <c r="Y139" s="36" t="str">
        <f t="shared" si="65"/>
        <v/>
      </c>
    </row>
    <row r="140" spans="2:39" s="2" customFormat="1" x14ac:dyDescent="0.25">
      <c r="B140" s="23"/>
      <c r="C140" s="23"/>
      <c r="D140" s="24"/>
      <c r="E140" s="24"/>
      <c r="F140" s="25">
        <f t="shared" si="59"/>
        <v>2.5</v>
      </c>
      <c r="G140" s="26"/>
      <c r="H140" s="26"/>
      <c r="I140" s="27"/>
      <c r="J140" s="26"/>
      <c r="K140" s="48"/>
      <c r="L140" s="28"/>
      <c r="M140" s="29"/>
      <c r="N140" s="30">
        <f t="shared" si="66"/>
        <v>0</v>
      </c>
      <c r="O140" s="44" t="str">
        <f t="shared" si="60"/>
        <v/>
      </c>
      <c r="P140" s="44" t="str">
        <f t="shared" si="61"/>
        <v/>
      </c>
      <c r="Q140" s="44" t="str">
        <f t="shared" si="62"/>
        <v/>
      </c>
      <c r="R140" s="32" t="str">
        <f t="shared" si="63"/>
        <v/>
      </c>
      <c r="S140" s="33"/>
      <c r="T140" s="91"/>
      <c r="U140" s="35" t="str">
        <f t="shared" si="67"/>
        <v/>
      </c>
      <c r="V140" s="33"/>
      <c r="W140" s="36" t="str">
        <f t="shared" si="68"/>
        <v/>
      </c>
      <c r="X140" s="36" t="str">
        <f t="shared" si="64"/>
        <v/>
      </c>
      <c r="Y140" s="36" t="str">
        <f t="shared" si="65"/>
        <v/>
      </c>
    </row>
    <row r="141" spans="2:39" s="2" customFormat="1" x14ac:dyDescent="0.25">
      <c r="B141" s="23"/>
      <c r="C141" s="23"/>
      <c r="D141" s="24"/>
      <c r="E141" s="24"/>
      <c r="F141" s="25">
        <f t="shared" si="59"/>
        <v>2.5</v>
      </c>
      <c r="G141" s="26"/>
      <c r="H141" s="26"/>
      <c r="I141" s="27"/>
      <c r="J141" s="26"/>
      <c r="K141" s="48"/>
      <c r="L141" s="28"/>
      <c r="M141" s="29"/>
      <c r="N141" s="30">
        <f t="shared" si="66"/>
        <v>0</v>
      </c>
      <c r="O141" s="44" t="str">
        <f t="shared" si="60"/>
        <v/>
      </c>
      <c r="P141" s="44" t="str">
        <f t="shared" si="61"/>
        <v/>
      </c>
      <c r="Q141" s="44" t="str">
        <f t="shared" si="62"/>
        <v/>
      </c>
      <c r="R141" s="32" t="str">
        <f t="shared" si="63"/>
        <v/>
      </c>
      <c r="S141" s="33"/>
      <c r="T141" s="91"/>
      <c r="U141" s="35" t="str">
        <f t="shared" si="67"/>
        <v/>
      </c>
      <c r="V141" s="33"/>
      <c r="W141" s="36" t="str">
        <f t="shared" si="68"/>
        <v/>
      </c>
      <c r="X141" s="36" t="str">
        <f t="shared" si="64"/>
        <v/>
      </c>
      <c r="Y141" s="36" t="str">
        <f t="shared" si="65"/>
        <v/>
      </c>
    </row>
    <row r="142" spans="2:39" s="2" customFormat="1" x14ac:dyDescent="0.25">
      <c r="B142" s="23"/>
      <c r="C142" s="23"/>
      <c r="D142" s="24"/>
      <c r="E142" s="24"/>
      <c r="F142" s="25">
        <f t="shared" si="59"/>
        <v>2.5</v>
      </c>
      <c r="G142" s="26"/>
      <c r="H142" s="26"/>
      <c r="I142" s="27"/>
      <c r="J142" s="26"/>
      <c r="K142" s="48"/>
      <c r="L142" s="28"/>
      <c r="M142" s="29"/>
      <c r="N142" s="30">
        <f t="shared" si="66"/>
        <v>0</v>
      </c>
      <c r="O142" s="44" t="str">
        <f t="shared" si="60"/>
        <v/>
      </c>
      <c r="P142" s="44" t="str">
        <f t="shared" si="61"/>
        <v/>
      </c>
      <c r="Q142" s="44" t="str">
        <f t="shared" si="62"/>
        <v/>
      </c>
      <c r="R142" s="32" t="str">
        <f t="shared" si="63"/>
        <v/>
      </c>
      <c r="S142" s="33"/>
      <c r="T142" s="91"/>
      <c r="U142" s="35" t="str">
        <f t="shared" si="67"/>
        <v/>
      </c>
      <c r="V142" s="33"/>
      <c r="W142" s="36" t="str">
        <f t="shared" si="68"/>
        <v/>
      </c>
      <c r="X142" s="36" t="str">
        <f t="shared" si="64"/>
        <v/>
      </c>
      <c r="Y142" s="36" t="str">
        <f t="shared" si="65"/>
        <v/>
      </c>
    </row>
    <row r="143" spans="2:39" s="2" customFormat="1" x14ac:dyDescent="0.25">
      <c r="B143" s="23"/>
      <c r="C143" s="23"/>
      <c r="D143" s="24"/>
      <c r="E143" s="24"/>
      <c r="F143" s="25">
        <f t="shared" si="59"/>
        <v>2.5</v>
      </c>
      <c r="G143" s="26"/>
      <c r="H143" s="26"/>
      <c r="I143" s="27"/>
      <c r="J143" s="26"/>
      <c r="K143" s="48"/>
      <c r="L143" s="28"/>
      <c r="M143" s="29"/>
      <c r="N143" s="30">
        <f t="shared" si="66"/>
        <v>0</v>
      </c>
      <c r="O143" s="44" t="str">
        <f t="shared" si="60"/>
        <v/>
      </c>
      <c r="P143" s="44" t="str">
        <f t="shared" si="61"/>
        <v/>
      </c>
      <c r="Q143" s="44" t="str">
        <f t="shared" si="62"/>
        <v/>
      </c>
      <c r="R143" s="32" t="str">
        <f t="shared" si="63"/>
        <v/>
      </c>
      <c r="S143" s="33"/>
      <c r="T143" s="91"/>
      <c r="U143" s="35" t="str">
        <f t="shared" si="67"/>
        <v/>
      </c>
      <c r="V143" s="33"/>
      <c r="W143" s="36" t="str">
        <f t="shared" si="68"/>
        <v/>
      </c>
      <c r="X143" s="36" t="str">
        <f t="shared" si="64"/>
        <v/>
      </c>
      <c r="Y143" s="36" t="str">
        <f t="shared" si="65"/>
        <v/>
      </c>
    </row>
    <row r="144" spans="2:39" s="2" customFormat="1" x14ac:dyDescent="0.25">
      <c r="B144" s="23"/>
      <c r="C144" s="23"/>
      <c r="D144" s="24"/>
      <c r="E144" s="24"/>
      <c r="F144" s="25">
        <f t="shared" si="59"/>
        <v>2.5</v>
      </c>
      <c r="G144" s="26"/>
      <c r="H144" s="26"/>
      <c r="I144" s="27"/>
      <c r="J144" s="26"/>
      <c r="K144" s="48"/>
      <c r="L144" s="28"/>
      <c r="M144" s="29"/>
      <c r="N144" s="30">
        <f t="shared" si="66"/>
        <v>0</v>
      </c>
      <c r="O144" s="44" t="str">
        <f t="shared" si="60"/>
        <v/>
      </c>
      <c r="P144" s="44" t="str">
        <f t="shared" si="61"/>
        <v/>
      </c>
      <c r="Q144" s="44" t="str">
        <f t="shared" si="62"/>
        <v/>
      </c>
      <c r="R144" s="32" t="str">
        <f t="shared" si="63"/>
        <v/>
      </c>
      <c r="S144" s="33"/>
      <c r="T144" s="91"/>
      <c r="U144" s="35" t="str">
        <f t="shared" si="67"/>
        <v/>
      </c>
      <c r="V144" s="33"/>
      <c r="W144" s="36" t="str">
        <f t="shared" si="68"/>
        <v/>
      </c>
      <c r="X144" s="36" t="str">
        <f t="shared" si="64"/>
        <v/>
      </c>
      <c r="Y144" s="36" t="str">
        <f t="shared" si="65"/>
        <v/>
      </c>
    </row>
    <row r="145" spans="2:25" s="2" customFormat="1" x14ac:dyDescent="0.25">
      <c r="B145" s="23"/>
      <c r="C145" s="23"/>
      <c r="D145" s="24"/>
      <c r="E145" s="24"/>
      <c r="F145" s="25">
        <f t="shared" si="59"/>
        <v>2.5</v>
      </c>
      <c r="G145" s="26"/>
      <c r="H145" s="26"/>
      <c r="I145" s="27"/>
      <c r="J145" s="26"/>
      <c r="K145" s="48"/>
      <c r="L145" s="28"/>
      <c r="M145" s="29"/>
      <c r="N145" s="30">
        <f t="shared" si="66"/>
        <v>0</v>
      </c>
      <c r="O145" s="44" t="str">
        <f t="shared" si="60"/>
        <v/>
      </c>
      <c r="P145" s="44" t="str">
        <f t="shared" si="61"/>
        <v/>
      </c>
      <c r="Q145" s="44" t="str">
        <f t="shared" si="62"/>
        <v/>
      </c>
      <c r="R145" s="32" t="str">
        <f t="shared" si="63"/>
        <v/>
      </c>
      <c r="S145" s="33"/>
      <c r="T145" s="91"/>
      <c r="U145" s="35" t="str">
        <f t="shared" si="67"/>
        <v/>
      </c>
      <c r="V145" s="33"/>
      <c r="W145" s="36" t="str">
        <f t="shared" si="68"/>
        <v/>
      </c>
      <c r="X145" s="36" t="str">
        <f t="shared" si="64"/>
        <v/>
      </c>
      <c r="Y145" s="36" t="str">
        <f t="shared" si="65"/>
        <v/>
      </c>
    </row>
    <row r="146" spans="2:25" s="2" customFormat="1" x14ac:dyDescent="0.25">
      <c r="B146" s="23"/>
      <c r="C146" s="23"/>
      <c r="D146" s="24"/>
      <c r="E146" s="24"/>
      <c r="F146" s="25">
        <f t="shared" si="59"/>
        <v>2.5</v>
      </c>
      <c r="G146" s="26"/>
      <c r="H146" s="26"/>
      <c r="I146" s="27"/>
      <c r="J146" s="26"/>
      <c r="K146" s="48"/>
      <c r="L146" s="28"/>
      <c r="M146" s="29"/>
      <c r="N146" s="30">
        <f t="shared" si="66"/>
        <v>0</v>
      </c>
      <c r="O146" s="44" t="str">
        <f t="shared" si="60"/>
        <v/>
      </c>
      <c r="P146" s="44" t="str">
        <f t="shared" si="61"/>
        <v/>
      </c>
      <c r="Q146" s="44" t="str">
        <f t="shared" si="62"/>
        <v/>
      </c>
      <c r="R146" s="32" t="str">
        <f t="shared" si="63"/>
        <v/>
      </c>
      <c r="S146" s="33"/>
      <c r="T146" s="91"/>
      <c r="U146" s="35" t="str">
        <f t="shared" si="67"/>
        <v/>
      </c>
      <c r="V146" s="33"/>
      <c r="W146" s="36" t="str">
        <f t="shared" si="68"/>
        <v/>
      </c>
      <c r="X146" s="36" t="str">
        <f t="shared" si="64"/>
        <v/>
      </c>
      <c r="Y146" s="36" t="str">
        <f t="shared" si="65"/>
        <v/>
      </c>
    </row>
    <row r="147" spans="2:25" s="2" customFormat="1" x14ac:dyDescent="0.25">
      <c r="B147" s="23"/>
      <c r="C147" s="23"/>
      <c r="D147" s="24"/>
      <c r="E147" s="24"/>
      <c r="F147" s="25">
        <f t="shared" si="59"/>
        <v>2.5</v>
      </c>
      <c r="G147" s="26"/>
      <c r="H147" s="26"/>
      <c r="I147" s="27"/>
      <c r="J147" s="26"/>
      <c r="K147" s="48"/>
      <c r="L147" s="28"/>
      <c r="M147" s="29"/>
      <c r="N147" s="30">
        <f t="shared" si="66"/>
        <v>0</v>
      </c>
      <c r="O147" s="44" t="str">
        <f t="shared" si="60"/>
        <v/>
      </c>
      <c r="P147" s="44" t="str">
        <f t="shared" si="61"/>
        <v/>
      </c>
      <c r="Q147" s="44" t="str">
        <f t="shared" si="62"/>
        <v/>
      </c>
      <c r="R147" s="32" t="str">
        <f t="shared" si="63"/>
        <v/>
      </c>
      <c r="S147" s="33"/>
      <c r="T147" s="91"/>
      <c r="U147" s="35" t="str">
        <f t="shared" si="67"/>
        <v/>
      </c>
      <c r="V147" s="33"/>
      <c r="W147" s="36" t="str">
        <f t="shared" si="68"/>
        <v/>
      </c>
      <c r="X147" s="36" t="str">
        <f t="shared" si="64"/>
        <v/>
      </c>
      <c r="Y147" s="36" t="str">
        <f t="shared" si="65"/>
        <v/>
      </c>
    </row>
    <row r="148" spans="2:25" s="2" customFormat="1" x14ac:dyDescent="0.25">
      <c r="B148" s="23"/>
      <c r="C148" s="23"/>
      <c r="D148" s="24"/>
      <c r="E148" s="24"/>
      <c r="F148" s="25">
        <f t="shared" si="59"/>
        <v>2.5</v>
      </c>
      <c r="G148" s="26"/>
      <c r="H148" s="26"/>
      <c r="I148" s="27"/>
      <c r="J148" s="26"/>
      <c r="K148" s="48"/>
      <c r="L148" s="28"/>
      <c r="M148" s="29"/>
      <c r="N148" s="30">
        <f t="shared" si="66"/>
        <v>0</v>
      </c>
      <c r="O148" s="44" t="str">
        <f t="shared" si="60"/>
        <v/>
      </c>
      <c r="P148" s="44" t="str">
        <f t="shared" si="61"/>
        <v/>
      </c>
      <c r="Q148" s="44" t="str">
        <f t="shared" si="62"/>
        <v/>
      </c>
      <c r="R148" s="32" t="str">
        <f t="shared" si="63"/>
        <v/>
      </c>
      <c r="S148" s="33"/>
      <c r="T148" s="91"/>
      <c r="U148" s="35" t="str">
        <f t="shared" si="67"/>
        <v/>
      </c>
      <c r="V148" s="33"/>
      <c r="W148" s="36" t="str">
        <f t="shared" si="68"/>
        <v/>
      </c>
      <c r="X148" s="36" t="str">
        <f t="shared" si="64"/>
        <v/>
      </c>
      <c r="Y148" s="36" t="str">
        <f t="shared" si="65"/>
        <v/>
      </c>
    </row>
    <row r="149" spans="2:25" s="2" customFormat="1" x14ac:dyDescent="0.25">
      <c r="B149" s="23"/>
      <c r="C149" s="23"/>
      <c r="D149" s="24"/>
      <c r="E149" s="24"/>
      <c r="F149" s="25">
        <f t="shared" si="59"/>
        <v>2.5</v>
      </c>
      <c r="G149" s="26"/>
      <c r="H149" s="26"/>
      <c r="I149" s="27"/>
      <c r="J149" s="26"/>
      <c r="K149" s="48"/>
      <c r="L149" s="28"/>
      <c r="M149" s="29"/>
      <c r="N149" s="30">
        <f t="shared" si="66"/>
        <v>0</v>
      </c>
      <c r="O149" s="44" t="str">
        <f t="shared" si="60"/>
        <v/>
      </c>
      <c r="P149" s="44" t="str">
        <f t="shared" si="61"/>
        <v/>
      </c>
      <c r="Q149" s="44" t="str">
        <f t="shared" si="62"/>
        <v/>
      </c>
      <c r="R149" s="32" t="str">
        <f t="shared" si="63"/>
        <v/>
      </c>
      <c r="S149" s="33"/>
      <c r="T149" s="91"/>
      <c r="U149" s="35" t="str">
        <f t="shared" si="67"/>
        <v/>
      </c>
      <c r="V149" s="33"/>
      <c r="W149" s="36" t="str">
        <f t="shared" si="68"/>
        <v/>
      </c>
      <c r="X149" s="36" t="str">
        <f t="shared" si="64"/>
        <v/>
      </c>
      <c r="Y149" s="36" t="str">
        <f t="shared" si="65"/>
        <v/>
      </c>
    </row>
    <row r="150" spans="2:25" s="2" customFormat="1" x14ac:dyDescent="0.25">
      <c r="B150" s="23"/>
      <c r="C150" s="23"/>
      <c r="D150" s="24"/>
      <c r="E150" s="24"/>
      <c r="F150" s="25">
        <f t="shared" si="59"/>
        <v>2.5</v>
      </c>
      <c r="G150" s="26"/>
      <c r="H150" s="26"/>
      <c r="I150" s="27"/>
      <c r="J150" s="26"/>
      <c r="K150" s="48"/>
      <c r="L150" s="28"/>
      <c r="M150" s="29"/>
      <c r="N150" s="30">
        <f t="shared" si="66"/>
        <v>0</v>
      </c>
      <c r="O150" s="44" t="str">
        <f t="shared" si="60"/>
        <v/>
      </c>
      <c r="P150" s="44" t="str">
        <f t="shared" si="61"/>
        <v/>
      </c>
      <c r="Q150" s="44" t="str">
        <f t="shared" si="62"/>
        <v/>
      </c>
      <c r="R150" s="32" t="str">
        <f t="shared" si="63"/>
        <v/>
      </c>
      <c r="S150" s="33"/>
      <c r="T150" s="91"/>
      <c r="U150" s="35" t="str">
        <f t="shared" si="67"/>
        <v/>
      </c>
      <c r="V150" s="33"/>
      <c r="W150" s="36" t="str">
        <f t="shared" si="68"/>
        <v/>
      </c>
      <c r="X150" s="36" t="str">
        <f t="shared" si="64"/>
        <v/>
      </c>
      <c r="Y150" s="36" t="str">
        <f t="shared" si="65"/>
        <v/>
      </c>
    </row>
    <row r="151" spans="2:25" s="2" customFormat="1" x14ac:dyDescent="0.25">
      <c r="B151" s="23"/>
      <c r="C151" s="23"/>
      <c r="D151" s="24"/>
      <c r="E151" s="24"/>
      <c r="F151" s="25">
        <f t="shared" si="59"/>
        <v>2.5</v>
      </c>
      <c r="G151" s="26"/>
      <c r="H151" s="26"/>
      <c r="I151" s="27"/>
      <c r="J151" s="26"/>
      <c r="K151" s="48"/>
      <c r="L151" s="28"/>
      <c r="M151" s="29"/>
      <c r="N151" s="30">
        <f t="shared" si="66"/>
        <v>0</v>
      </c>
      <c r="O151" s="44" t="str">
        <f t="shared" si="60"/>
        <v/>
      </c>
      <c r="P151" s="44" t="str">
        <f t="shared" si="61"/>
        <v/>
      </c>
      <c r="Q151" s="44" t="str">
        <f t="shared" si="62"/>
        <v/>
      </c>
      <c r="R151" s="32" t="str">
        <f t="shared" si="63"/>
        <v/>
      </c>
      <c r="S151" s="33"/>
      <c r="T151" s="91"/>
      <c r="U151" s="35" t="str">
        <f t="shared" si="67"/>
        <v/>
      </c>
      <c r="V151" s="33"/>
      <c r="W151" s="36" t="str">
        <f t="shared" si="68"/>
        <v/>
      </c>
      <c r="X151" s="36" t="str">
        <f t="shared" si="64"/>
        <v/>
      </c>
      <c r="Y151" s="36" t="str">
        <f t="shared" si="65"/>
        <v/>
      </c>
    </row>
    <row r="152" spans="2:25" s="2" customFormat="1" x14ac:dyDescent="0.25">
      <c r="B152" s="23"/>
      <c r="C152" s="23"/>
      <c r="D152" s="24"/>
      <c r="E152" s="24"/>
      <c r="F152" s="25">
        <f t="shared" si="59"/>
        <v>2.5</v>
      </c>
      <c r="G152" s="26"/>
      <c r="H152" s="26"/>
      <c r="I152" s="27"/>
      <c r="J152" s="26"/>
      <c r="K152" s="48"/>
      <c r="L152" s="28"/>
      <c r="M152" s="29"/>
      <c r="N152" s="30">
        <f t="shared" si="66"/>
        <v>0</v>
      </c>
      <c r="O152" s="44" t="str">
        <f t="shared" si="60"/>
        <v/>
      </c>
      <c r="P152" s="44" t="str">
        <f t="shared" si="61"/>
        <v/>
      </c>
      <c r="Q152" s="44" t="str">
        <f t="shared" si="62"/>
        <v/>
      </c>
      <c r="R152" s="32" t="str">
        <f t="shared" si="63"/>
        <v/>
      </c>
      <c r="S152" s="33"/>
      <c r="T152" s="91"/>
      <c r="U152" s="35" t="str">
        <f t="shared" si="67"/>
        <v/>
      </c>
      <c r="V152" s="33"/>
      <c r="W152" s="36" t="str">
        <f t="shared" si="68"/>
        <v/>
      </c>
      <c r="X152" s="36" t="str">
        <f t="shared" si="64"/>
        <v/>
      </c>
      <c r="Y152" s="36" t="str">
        <f t="shared" si="65"/>
        <v/>
      </c>
    </row>
    <row r="153" spans="2:25" s="2" customFormat="1" x14ac:dyDescent="0.25">
      <c r="B153" s="23"/>
      <c r="C153" s="23"/>
      <c r="D153" s="24"/>
      <c r="E153" s="24"/>
      <c r="F153" s="25">
        <f t="shared" si="59"/>
        <v>2.5</v>
      </c>
      <c r="G153" s="26"/>
      <c r="H153" s="26"/>
      <c r="I153" s="27"/>
      <c r="J153" s="26"/>
      <c r="K153" s="48"/>
      <c r="L153" s="28"/>
      <c r="M153" s="29"/>
      <c r="N153" s="30">
        <f t="shared" si="66"/>
        <v>0</v>
      </c>
      <c r="O153" s="44" t="str">
        <f t="shared" si="60"/>
        <v/>
      </c>
      <c r="P153" s="44" t="str">
        <f t="shared" si="61"/>
        <v/>
      </c>
      <c r="Q153" s="44" t="str">
        <f t="shared" si="62"/>
        <v/>
      </c>
      <c r="R153" s="32" t="str">
        <f t="shared" si="63"/>
        <v/>
      </c>
      <c r="S153" s="33"/>
      <c r="T153" s="91"/>
      <c r="U153" s="35" t="str">
        <f t="shared" si="67"/>
        <v/>
      </c>
      <c r="V153" s="33"/>
      <c r="W153" s="36" t="str">
        <f t="shared" si="68"/>
        <v/>
      </c>
      <c r="X153" s="36" t="str">
        <f t="shared" si="64"/>
        <v/>
      </c>
      <c r="Y153" s="36" t="str">
        <f t="shared" si="65"/>
        <v/>
      </c>
    </row>
    <row r="154" spans="2:25" s="2" customFormat="1" x14ac:dyDescent="0.25">
      <c r="B154" s="23"/>
      <c r="C154" s="23"/>
      <c r="D154" s="24"/>
      <c r="E154" s="24"/>
      <c r="F154" s="25">
        <f t="shared" si="59"/>
        <v>2.5</v>
      </c>
      <c r="G154" s="26"/>
      <c r="H154" s="26"/>
      <c r="I154" s="27"/>
      <c r="J154" s="26"/>
      <c r="K154" s="48"/>
      <c r="L154" s="28"/>
      <c r="M154" s="29"/>
      <c r="N154" s="30">
        <f t="shared" si="66"/>
        <v>0</v>
      </c>
      <c r="O154" s="44" t="str">
        <f t="shared" si="60"/>
        <v/>
      </c>
      <c r="P154" s="44" t="str">
        <f t="shared" si="61"/>
        <v/>
      </c>
      <c r="Q154" s="44" t="str">
        <f t="shared" si="62"/>
        <v/>
      </c>
      <c r="R154" s="32" t="str">
        <f t="shared" si="63"/>
        <v/>
      </c>
      <c r="S154" s="33"/>
      <c r="T154" s="91"/>
      <c r="U154" s="35" t="str">
        <f t="shared" si="67"/>
        <v/>
      </c>
      <c r="V154" s="33"/>
      <c r="W154" s="36" t="str">
        <f t="shared" si="68"/>
        <v/>
      </c>
      <c r="X154" s="36" t="str">
        <f t="shared" si="64"/>
        <v/>
      </c>
      <c r="Y154" s="36" t="str">
        <f t="shared" si="65"/>
        <v/>
      </c>
    </row>
    <row r="155" spans="2:25" s="2" customFormat="1" x14ac:dyDescent="0.25">
      <c r="B155" s="23"/>
      <c r="C155" s="23"/>
      <c r="D155" s="24"/>
      <c r="E155" s="24"/>
      <c r="F155" s="25">
        <f t="shared" si="59"/>
        <v>2.5</v>
      </c>
      <c r="G155" s="26"/>
      <c r="H155" s="26"/>
      <c r="I155" s="27"/>
      <c r="J155" s="26"/>
      <c r="K155" s="48"/>
      <c r="L155" s="28"/>
      <c r="M155" s="29"/>
      <c r="N155" s="30">
        <f t="shared" si="66"/>
        <v>0</v>
      </c>
      <c r="O155" s="44" t="str">
        <f t="shared" si="60"/>
        <v/>
      </c>
      <c r="P155" s="44" t="str">
        <f t="shared" si="61"/>
        <v/>
      </c>
      <c r="Q155" s="44" t="str">
        <f t="shared" si="62"/>
        <v/>
      </c>
      <c r="R155" s="32" t="str">
        <f t="shared" si="63"/>
        <v/>
      </c>
      <c r="S155" s="33"/>
      <c r="T155" s="91"/>
      <c r="U155" s="35" t="str">
        <f t="shared" si="67"/>
        <v/>
      </c>
      <c r="V155" s="33"/>
      <c r="W155" s="36" t="str">
        <f t="shared" si="68"/>
        <v/>
      </c>
      <c r="X155" s="36" t="str">
        <f t="shared" si="64"/>
        <v/>
      </c>
      <c r="Y155" s="36" t="str">
        <f t="shared" si="65"/>
        <v/>
      </c>
    </row>
    <row r="156" spans="2:25" s="2" customFormat="1" x14ac:dyDescent="0.25">
      <c r="B156" s="23"/>
      <c r="C156" s="23"/>
      <c r="D156" s="24"/>
      <c r="E156" s="24"/>
      <c r="F156" s="25">
        <f t="shared" si="59"/>
        <v>2.5</v>
      </c>
      <c r="G156" s="26"/>
      <c r="H156" s="26"/>
      <c r="I156" s="27"/>
      <c r="J156" s="26"/>
      <c r="K156" s="48"/>
      <c r="L156" s="28"/>
      <c r="M156" s="29"/>
      <c r="N156" s="30">
        <f t="shared" si="66"/>
        <v>0</v>
      </c>
      <c r="O156" s="44" t="str">
        <f t="shared" si="60"/>
        <v/>
      </c>
      <c r="P156" s="44" t="str">
        <f t="shared" si="61"/>
        <v/>
      </c>
      <c r="Q156" s="44" t="str">
        <f t="shared" si="62"/>
        <v/>
      </c>
      <c r="R156" s="32" t="str">
        <f t="shared" si="63"/>
        <v/>
      </c>
      <c r="S156" s="33"/>
      <c r="T156" s="91"/>
      <c r="U156" s="35" t="str">
        <f t="shared" si="67"/>
        <v/>
      </c>
      <c r="V156" s="33"/>
      <c r="W156" s="36" t="str">
        <f t="shared" si="68"/>
        <v/>
      </c>
      <c r="X156" s="36" t="str">
        <f t="shared" si="64"/>
        <v/>
      </c>
      <c r="Y156" s="36" t="str">
        <f t="shared" si="65"/>
        <v/>
      </c>
    </row>
    <row r="157" spans="2:25" s="2" customFormat="1" x14ac:dyDescent="0.25">
      <c r="B157" s="23"/>
      <c r="C157" s="23"/>
      <c r="D157" s="24"/>
      <c r="E157" s="24"/>
      <c r="F157" s="25">
        <f t="shared" si="59"/>
        <v>2.5</v>
      </c>
      <c r="G157" s="26"/>
      <c r="H157" s="26"/>
      <c r="I157" s="27"/>
      <c r="J157" s="26"/>
      <c r="K157" s="48"/>
      <c r="L157" s="28"/>
      <c r="M157" s="29"/>
      <c r="N157" s="30">
        <f t="shared" si="66"/>
        <v>0</v>
      </c>
      <c r="O157" s="44" t="str">
        <f t="shared" si="60"/>
        <v/>
      </c>
      <c r="P157" s="44" t="str">
        <f t="shared" si="61"/>
        <v/>
      </c>
      <c r="Q157" s="44" t="str">
        <f t="shared" si="62"/>
        <v/>
      </c>
      <c r="R157" s="32" t="str">
        <f t="shared" si="63"/>
        <v/>
      </c>
      <c r="S157" s="33"/>
      <c r="T157" s="91"/>
      <c r="U157" s="35" t="str">
        <f t="shared" si="67"/>
        <v/>
      </c>
      <c r="V157" s="33"/>
      <c r="W157" s="36" t="str">
        <f t="shared" si="68"/>
        <v/>
      </c>
      <c r="X157" s="36" t="str">
        <f t="shared" si="64"/>
        <v/>
      </c>
      <c r="Y157" s="36" t="str">
        <f t="shared" si="65"/>
        <v/>
      </c>
    </row>
    <row r="158" spans="2:25" s="2" customFormat="1" x14ac:dyDescent="0.25">
      <c r="B158" s="23"/>
      <c r="C158" s="23"/>
      <c r="D158" s="24"/>
      <c r="E158" s="24"/>
      <c r="F158" s="25">
        <f t="shared" si="59"/>
        <v>2.5</v>
      </c>
      <c r="G158" s="26"/>
      <c r="H158" s="26"/>
      <c r="I158" s="27"/>
      <c r="J158" s="26"/>
      <c r="K158" s="48"/>
      <c r="L158" s="28"/>
      <c r="M158" s="29"/>
      <c r="N158" s="30">
        <f t="shared" si="66"/>
        <v>0</v>
      </c>
      <c r="O158" s="44" t="str">
        <f t="shared" si="60"/>
        <v/>
      </c>
      <c r="P158" s="44" t="str">
        <f t="shared" si="61"/>
        <v/>
      </c>
      <c r="Q158" s="44" t="str">
        <f t="shared" si="62"/>
        <v/>
      </c>
      <c r="R158" s="32" t="str">
        <f t="shared" si="63"/>
        <v/>
      </c>
      <c r="S158" s="33"/>
      <c r="T158" s="91"/>
      <c r="U158" s="35" t="str">
        <f t="shared" si="67"/>
        <v/>
      </c>
      <c r="V158" s="33"/>
      <c r="W158" s="36" t="str">
        <f t="shared" si="68"/>
        <v/>
      </c>
      <c r="X158" s="36" t="str">
        <f t="shared" si="64"/>
        <v/>
      </c>
      <c r="Y158" s="36" t="str">
        <f t="shared" si="65"/>
        <v/>
      </c>
    </row>
    <row r="159" spans="2:25" s="2" customFormat="1" x14ac:dyDescent="0.25">
      <c r="B159" s="23"/>
      <c r="C159" s="23"/>
      <c r="D159" s="24"/>
      <c r="E159" s="24"/>
      <c r="F159" s="25">
        <f t="shared" si="59"/>
        <v>2.5</v>
      </c>
      <c r="G159" s="26"/>
      <c r="H159" s="26"/>
      <c r="I159" s="27"/>
      <c r="J159" s="26"/>
      <c r="K159" s="48"/>
      <c r="L159" s="28"/>
      <c r="M159" s="29"/>
      <c r="N159" s="30">
        <f t="shared" si="66"/>
        <v>0</v>
      </c>
      <c r="O159" s="44" t="str">
        <f t="shared" si="60"/>
        <v/>
      </c>
      <c r="P159" s="44" t="str">
        <f t="shared" si="61"/>
        <v/>
      </c>
      <c r="Q159" s="44" t="str">
        <f t="shared" si="62"/>
        <v/>
      </c>
      <c r="R159" s="32" t="str">
        <f t="shared" si="63"/>
        <v/>
      </c>
      <c r="S159" s="33"/>
      <c r="T159" s="91"/>
      <c r="U159" s="35" t="str">
        <f t="shared" si="67"/>
        <v/>
      </c>
      <c r="V159" s="33"/>
      <c r="W159" s="36" t="str">
        <f t="shared" si="68"/>
        <v/>
      </c>
      <c r="X159" s="36" t="str">
        <f t="shared" si="64"/>
        <v/>
      </c>
      <c r="Y159" s="36" t="str">
        <f t="shared" si="65"/>
        <v/>
      </c>
    </row>
    <row r="160" spans="2:25" s="2" customFormat="1" x14ac:dyDescent="0.25">
      <c r="B160" s="23"/>
      <c r="C160" s="23"/>
      <c r="D160" s="24"/>
      <c r="E160" s="24"/>
      <c r="F160" s="25">
        <f t="shared" si="59"/>
        <v>2.5</v>
      </c>
      <c r="G160" s="26"/>
      <c r="H160" s="26"/>
      <c r="I160" s="27"/>
      <c r="J160" s="26"/>
      <c r="K160" s="48"/>
      <c r="L160" s="28"/>
      <c r="M160" s="29"/>
      <c r="N160" s="30">
        <f t="shared" si="66"/>
        <v>0</v>
      </c>
      <c r="O160" s="44" t="str">
        <f t="shared" si="60"/>
        <v/>
      </c>
      <c r="P160" s="44" t="str">
        <f t="shared" si="61"/>
        <v/>
      </c>
      <c r="Q160" s="44" t="str">
        <f t="shared" si="62"/>
        <v/>
      </c>
      <c r="R160" s="32" t="str">
        <f t="shared" si="63"/>
        <v/>
      </c>
      <c r="S160" s="33"/>
      <c r="T160" s="91"/>
      <c r="U160" s="35" t="str">
        <f t="shared" si="67"/>
        <v/>
      </c>
      <c r="V160" s="33"/>
      <c r="W160" s="36" t="str">
        <f t="shared" si="68"/>
        <v/>
      </c>
      <c r="X160" s="36" t="str">
        <f t="shared" si="64"/>
        <v/>
      </c>
      <c r="Y160" s="36" t="str">
        <f t="shared" si="65"/>
        <v/>
      </c>
    </row>
    <row r="161" spans="2:25" s="2" customFormat="1" x14ac:dyDescent="0.25">
      <c r="B161" s="23"/>
      <c r="C161" s="23"/>
      <c r="D161" s="24"/>
      <c r="E161" s="24"/>
      <c r="F161" s="25">
        <f t="shared" si="59"/>
        <v>2.5</v>
      </c>
      <c r="G161" s="26"/>
      <c r="H161" s="26"/>
      <c r="I161" s="27"/>
      <c r="J161" s="26"/>
      <c r="K161" s="48"/>
      <c r="L161" s="28"/>
      <c r="M161" s="29"/>
      <c r="N161" s="30">
        <f t="shared" si="66"/>
        <v>0</v>
      </c>
      <c r="O161" s="44" t="str">
        <f t="shared" si="60"/>
        <v/>
      </c>
      <c r="P161" s="44" t="str">
        <f t="shared" si="61"/>
        <v/>
      </c>
      <c r="Q161" s="44" t="str">
        <f t="shared" si="62"/>
        <v/>
      </c>
      <c r="R161" s="32" t="str">
        <f t="shared" si="63"/>
        <v/>
      </c>
      <c r="S161" s="33"/>
      <c r="T161" s="91"/>
      <c r="U161" s="35" t="str">
        <f t="shared" si="67"/>
        <v/>
      </c>
      <c r="V161" s="33"/>
      <c r="W161" s="36" t="str">
        <f t="shared" si="68"/>
        <v/>
      </c>
      <c r="X161" s="36" t="str">
        <f t="shared" si="64"/>
        <v/>
      </c>
      <c r="Y161" s="36" t="str">
        <f t="shared" si="65"/>
        <v/>
      </c>
    </row>
    <row r="162" spans="2:25" s="2" customFormat="1" x14ac:dyDescent="0.25">
      <c r="B162" s="23"/>
      <c r="C162" s="23"/>
      <c r="D162" s="24"/>
      <c r="E162" s="24"/>
      <c r="F162" s="25">
        <f t="shared" si="59"/>
        <v>2.5</v>
      </c>
      <c r="G162" s="26"/>
      <c r="H162" s="26"/>
      <c r="I162" s="27"/>
      <c r="J162" s="26"/>
      <c r="K162" s="48"/>
      <c r="L162" s="28"/>
      <c r="M162" s="29"/>
      <c r="N162" s="30">
        <f t="shared" si="66"/>
        <v>0</v>
      </c>
      <c r="O162" s="44" t="str">
        <f t="shared" si="60"/>
        <v/>
      </c>
      <c r="P162" s="44" t="str">
        <f t="shared" si="61"/>
        <v/>
      </c>
      <c r="Q162" s="44" t="str">
        <f t="shared" si="62"/>
        <v/>
      </c>
      <c r="R162" s="32" t="str">
        <f t="shared" si="63"/>
        <v/>
      </c>
      <c r="S162" s="33"/>
      <c r="T162" s="91"/>
      <c r="U162" s="35" t="str">
        <f t="shared" si="67"/>
        <v/>
      </c>
      <c r="V162" s="33"/>
      <c r="W162" s="36" t="str">
        <f t="shared" si="68"/>
        <v/>
      </c>
      <c r="X162" s="36" t="str">
        <f t="shared" si="64"/>
        <v/>
      </c>
      <c r="Y162" s="36" t="str">
        <f t="shared" si="65"/>
        <v/>
      </c>
    </row>
    <row r="163" spans="2:25" s="2" customFormat="1" x14ac:dyDescent="0.25">
      <c r="B163" s="23"/>
      <c r="C163" s="23"/>
      <c r="D163" s="24"/>
      <c r="E163" s="24"/>
      <c r="F163" s="25">
        <f t="shared" si="59"/>
        <v>2.5</v>
      </c>
      <c r="G163" s="26"/>
      <c r="H163" s="26"/>
      <c r="I163" s="27"/>
      <c r="J163" s="26"/>
      <c r="K163" s="48"/>
      <c r="L163" s="28"/>
      <c r="M163" s="29"/>
      <c r="N163" s="30">
        <f t="shared" si="66"/>
        <v>0</v>
      </c>
      <c r="O163" s="44" t="str">
        <f t="shared" si="60"/>
        <v/>
      </c>
      <c r="P163" s="44" t="str">
        <f t="shared" si="61"/>
        <v/>
      </c>
      <c r="Q163" s="44" t="str">
        <f t="shared" si="62"/>
        <v/>
      </c>
      <c r="R163" s="32" t="str">
        <f t="shared" si="63"/>
        <v/>
      </c>
      <c r="S163" s="33"/>
      <c r="T163" s="91"/>
      <c r="U163" s="35" t="str">
        <f t="shared" si="67"/>
        <v/>
      </c>
      <c r="V163" s="33"/>
      <c r="W163" s="36" t="str">
        <f t="shared" si="68"/>
        <v/>
      </c>
      <c r="X163" s="36" t="str">
        <f t="shared" si="64"/>
        <v/>
      </c>
      <c r="Y163" s="36" t="str">
        <f t="shared" si="65"/>
        <v/>
      </c>
    </row>
    <row r="164" spans="2:25" s="2" customFormat="1" x14ac:dyDescent="0.25">
      <c r="B164" s="23"/>
      <c r="C164" s="23"/>
      <c r="D164" s="24"/>
      <c r="E164" s="24"/>
      <c r="F164" s="25">
        <f t="shared" si="59"/>
        <v>2.5</v>
      </c>
      <c r="G164" s="26"/>
      <c r="H164" s="26"/>
      <c r="I164" s="27"/>
      <c r="J164" s="26"/>
      <c r="K164" s="48"/>
      <c r="L164" s="28"/>
      <c r="M164" s="29"/>
      <c r="N164" s="30">
        <f t="shared" si="66"/>
        <v>0</v>
      </c>
      <c r="O164" s="44" t="str">
        <f t="shared" si="60"/>
        <v/>
      </c>
      <c r="P164" s="44" t="str">
        <f t="shared" si="61"/>
        <v/>
      </c>
      <c r="Q164" s="44" t="str">
        <f t="shared" si="62"/>
        <v/>
      </c>
      <c r="R164" s="32" t="str">
        <f t="shared" si="63"/>
        <v/>
      </c>
      <c r="S164" s="33"/>
      <c r="T164" s="91"/>
      <c r="U164" s="35" t="str">
        <f t="shared" si="67"/>
        <v/>
      </c>
      <c r="V164" s="33"/>
      <c r="W164" s="36" t="str">
        <f t="shared" si="68"/>
        <v/>
      </c>
      <c r="X164" s="36" t="str">
        <f t="shared" si="64"/>
        <v/>
      </c>
      <c r="Y164" s="36" t="str">
        <f t="shared" si="65"/>
        <v/>
      </c>
    </row>
    <row r="165" spans="2:25" s="2" customFormat="1" x14ac:dyDescent="0.25">
      <c r="B165" s="23"/>
      <c r="C165" s="23"/>
      <c r="D165" s="24"/>
      <c r="E165" s="24"/>
      <c r="F165" s="25">
        <f t="shared" si="59"/>
        <v>2.5</v>
      </c>
      <c r="G165" s="26"/>
      <c r="H165" s="26"/>
      <c r="I165" s="27"/>
      <c r="J165" s="26"/>
      <c r="K165" s="48"/>
      <c r="L165" s="28"/>
      <c r="M165" s="29"/>
      <c r="N165" s="30">
        <f t="shared" si="66"/>
        <v>0</v>
      </c>
      <c r="O165" s="44" t="str">
        <f t="shared" si="60"/>
        <v/>
      </c>
      <c r="P165" s="44" t="str">
        <f t="shared" si="61"/>
        <v/>
      </c>
      <c r="Q165" s="44" t="str">
        <f t="shared" si="62"/>
        <v/>
      </c>
      <c r="R165" s="32" t="str">
        <f t="shared" si="63"/>
        <v/>
      </c>
      <c r="S165" s="33"/>
      <c r="T165" s="91"/>
      <c r="U165" s="35" t="str">
        <f t="shared" si="67"/>
        <v/>
      </c>
      <c r="V165" s="33"/>
      <c r="W165" s="36" t="str">
        <f t="shared" si="68"/>
        <v/>
      </c>
      <c r="X165" s="36" t="str">
        <f t="shared" si="64"/>
        <v/>
      </c>
      <c r="Y165" s="36" t="str">
        <f t="shared" si="65"/>
        <v/>
      </c>
    </row>
    <row r="166" spans="2:25" s="2" customFormat="1" x14ac:dyDescent="0.25">
      <c r="B166" s="23"/>
      <c r="C166" s="23"/>
      <c r="D166" s="24"/>
      <c r="E166" s="24"/>
      <c r="F166" s="25">
        <f t="shared" si="59"/>
        <v>2.5</v>
      </c>
      <c r="G166" s="26"/>
      <c r="H166" s="26"/>
      <c r="I166" s="27"/>
      <c r="J166" s="26"/>
      <c r="K166" s="48"/>
      <c r="L166" s="28"/>
      <c r="M166" s="29"/>
      <c r="N166" s="30">
        <f t="shared" si="66"/>
        <v>0</v>
      </c>
      <c r="O166" s="44" t="str">
        <f t="shared" si="60"/>
        <v/>
      </c>
      <c r="P166" s="44" t="str">
        <f t="shared" si="61"/>
        <v/>
      </c>
      <c r="Q166" s="44" t="str">
        <f t="shared" si="62"/>
        <v/>
      </c>
      <c r="R166" s="32" t="str">
        <f t="shared" si="63"/>
        <v/>
      </c>
      <c r="S166" s="33"/>
      <c r="T166" s="91"/>
      <c r="U166" s="35" t="str">
        <f t="shared" si="67"/>
        <v/>
      </c>
      <c r="V166" s="33"/>
      <c r="W166" s="36" t="str">
        <f t="shared" si="68"/>
        <v/>
      </c>
      <c r="X166" s="36" t="str">
        <f t="shared" si="64"/>
        <v/>
      </c>
      <c r="Y166" s="36" t="str">
        <f t="shared" si="65"/>
        <v/>
      </c>
    </row>
    <row r="167" spans="2:25" s="2" customFormat="1" x14ac:dyDescent="0.25">
      <c r="B167" s="23"/>
      <c r="C167" s="23"/>
      <c r="D167" s="24"/>
      <c r="E167" s="24"/>
      <c r="F167" s="25">
        <f t="shared" si="59"/>
        <v>2.5</v>
      </c>
      <c r="G167" s="26"/>
      <c r="H167" s="26"/>
      <c r="I167" s="27"/>
      <c r="J167" s="26"/>
      <c r="K167" s="48"/>
      <c r="L167" s="28"/>
      <c r="M167" s="29"/>
      <c r="N167" s="30">
        <f t="shared" si="66"/>
        <v>0</v>
      </c>
      <c r="O167" s="44" t="str">
        <f t="shared" si="60"/>
        <v/>
      </c>
      <c r="P167" s="44" t="str">
        <f t="shared" si="61"/>
        <v/>
      </c>
      <c r="Q167" s="44" t="str">
        <f t="shared" si="62"/>
        <v/>
      </c>
      <c r="R167" s="32" t="str">
        <f t="shared" si="63"/>
        <v/>
      </c>
      <c r="S167" s="33"/>
      <c r="T167" s="91"/>
      <c r="U167" s="35" t="str">
        <f t="shared" si="67"/>
        <v/>
      </c>
      <c r="V167" s="33"/>
      <c r="W167" s="36" t="str">
        <f t="shared" si="68"/>
        <v/>
      </c>
      <c r="X167" s="36" t="str">
        <f t="shared" si="64"/>
        <v/>
      </c>
      <c r="Y167" s="36" t="str">
        <f t="shared" si="65"/>
        <v/>
      </c>
    </row>
    <row r="168" spans="2:25" s="2" customFormat="1" x14ac:dyDescent="0.25">
      <c r="B168" s="23"/>
      <c r="C168" s="23"/>
      <c r="D168" s="24"/>
      <c r="E168" s="24"/>
      <c r="F168" s="25">
        <f t="shared" si="59"/>
        <v>2.5</v>
      </c>
      <c r="G168" s="26"/>
      <c r="H168" s="26"/>
      <c r="I168" s="27"/>
      <c r="J168" s="26"/>
      <c r="K168" s="48"/>
      <c r="L168" s="28"/>
      <c r="M168" s="29"/>
      <c r="N168" s="30">
        <f t="shared" si="66"/>
        <v>0</v>
      </c>
      <c r="O168" s="44" t="str">
        <f t="shared" si="60"/>
        <v/>
      </c>
      <c r="P168" s="44" t="str">
        <f t="shared" si="61"/>
        <v/>
      </c>
      <c r="Q168" s="44" t="str">
        <f t="shared" si="62"/>
        <v/>
      </c>
      <c r="R168" s="32" t="str">
        <f t="shared" si="63"/>
        <v/>
      </c>
      <c r="S168" s="33"/>
      <c r="T168" s="91"/>
      <c r="U168" s="35" t="str">
        <f t="shared" si="67"/>
        <v/>
      </c>
      <c r="V168" s="33"/>
      <c r="W168" s="36" t="str">
        <f t="shared" si="68"/>
        <v/>
      </c>
      <c r="X168" s="36" t="str">
        <f t="shared" si="64"/>
        <v/>
      </c>
      <c r="Y168" s="36" t="str">
        <f t="shared" si="65"/>
        <v/>
      </c>
    </row>
    <row r="169" spans="2:25" s="2" customFormat="1" x14ac:dyDescent="0.25">
      <c r="B169" s="23"/>
      <c r="C169" s="23"/>
      <c r="D169" s="24"/>
      <c r="E169" s="24"/>
      <c r="F169" s="25">
        <f t="shared" si="59"/>
        <v>2.5</v>
      </c>
      <c r="G169" s="26"/>
      <c r="H169" s="26"/>
      <c r="I169" s="27"/>
      <c r="J169" s="26"/>
      <c r="K169" s="48"/>
      <c r="L169" s="28"/>
      <c r="M169" s="29"/>
      <c r="N169" s="30">
        <f t="shared" si="66"/>
        <v>0</v>
      </c>
      <c r="O169" s="44" t="str">
        <f t="shared" si="60"/>
        <v/>
      </c>
      <c r="P169" s="44" t="str">
        <f t="shared" si="61"/>
        <v/>
      </c>
      <c r="Q169" s="44" t="str">
        <f t="shared" si="62"/>
        <v/>
      </c>
      <c r="R169" s="32" t="str">
        <f t="shared" si="63"/>
        <v/>
      </c>
      <c r="S169" s="33"/>
      <c r="T169" s="91"/>
      <c r="U169" s="35" t="str">
        <f t="shared" si="67"/>
        <v/>
      </c>
      <c r="V169" s="33"/>
      <c r="W169" s="36" t="str">
        <f t="shared" si="68"/>
        <v/>
      </c>
      <c r="X169" s="36" t="str">
        <f t="shared" si="64"/>
        <v/>
      </c>
      <c r="Y169" s="36" t="str">
        <f t="shared" si="65"/>
        <v/>
      </c>
    </row>
    <row r="170" spans="2:25" s="2" customFormat="1" x14ac:dyDescent="0.25">
      <c r="B170" s="23"/>
      <c r="C170" s="23"/>
      <c r="D170" s="24"/>
      <c r="E170" s="24"/>
      <c r="F170" s="25">
        <f t="shared" si="59"/>
        <v>2.5</v>
      </c>
      <c r="G170" s="26"/>
      <c r="H170" s="26"/>
      <c r="I170" s="27"/>
      <c r="J170" s="26"/>
      <c r="K170" s="48"/>
      <c r="L170" s="28"/>
      <c r="M170" s="29"/>
      <c r="N170" s="30">
        <f t="shared" si="66"/>
        <v>0</v>
      </c>
      <c r="O170" s="44" t="str">
        <f t="shared" si="60"/>
        <v/>
      </c>
      <c r="P170" s="44" t="str">
        <f t="shared" si="61"/>
        <v/>
      </c>
      <c r="Q170" s="44" t="str">
        <f t="shared" si="62"/>
        <v/>
      </c>
      <c r="R170" s="32" t="str">
        <f t="shared" si="63"/>
        <v/>
      </c>
      <c r="S170" s="33"/>
      <c r="T170" s="91"/>
      <c r="U170" s="35" t="str">
        <f t="shared" si="67"/>
        <v/>
      </c>
      <c r="V170" s="33"/>
      <c r="W170" s="36" t="str">
        <f t="shared" si="68"/>
        <v/>
      </c>
      <c r="X170" s="36" t="str">
        <f t="shared" si="64"/>
        <v/>
      </c>
      <c r="Y170" s="36" t="str">
        <f t="shared" si="65"/>
        <v/>
      </c>
    </row>
    <row r="171" spans="2:25" s="2" customFormat="1" x14ac:dyDescent="0.25">
      <c r="B171" s="23"/>
      <c r="C171" s="23"/>
      <c r="D171" s="24"/>
      <c r="E171" s="24"/>
      <c r="F171" s="25">
        <f t="shared" si="59"/>
        <v>2.5</v>
      </c>
      <c r="G171" s="26"/>
      <c r="H171" s="26"/>
      <c r="I171" s="27"/>
      <c r="J171" s="26"/>
      <c r="K171" s="48"/>
      <c r="L171" s="28"/>
      <c r="M171" s="29"/>
      <c r="N171" s="30">
        <f t="shared" si="66"/>
        <v>0</v>
      </c>
      <c r="O171" s="44" t="str">
        <f t="shared" si="60"/>
        <v/>
      </c>
      <c r="P171" s="44" t="str">
        <f t="shared" si="61"/>
        <v/>
      </c>
      <c r="Q171" s="44" t="str">
        <f t="shared" si="62"/>
        <v/>
      </c>
      <c r="R171" s="32" t="str">
        <f t="shared" si="63"/>
        <v/>
      </c>
      <c r="S171" s="33"/>
      <c r="T171" s="91"/>
      <c r="U171" s="35" t="str">
        <f t="shared" si="67"/>
        <v/>
      </c>
      <c r="V171" s="33"/>
      <c r="W171" s="36" t="str">
        <f t="shared" si="68"/>
        <v/>
      </c>
      <c r="X171" s="36" t="str">
        <f t="shared" si="64"/>
        <v/>
      </c>
      <c r="Y171" s="36" t="str">
        <f t="shared" si="65"/>
        <v/>
      </c>
    </row>
    <row r="172" spans="2:25" s="2" customFormat="1" x14ac:dyDescent="0.25">
      <c r="B172" s="23"/>
      <c r="C172" s="23"/>
      <c r="D172" s="24"/>
      <c r="E172" s="24"/>
      <c r="F172" s="25">
        <f t="shared" si="59"/>
        <v>2.5</v>
      </c>
      <c r="G172" s="26"/>
      <c r="H172" s="26"/>
      <c r="I172" s="27"/>
      <c r="J172" s="26"/>
      <c r="K172" s="48"/>
      <c r="L172" s="28"/>
      <c r="M172" s="29"/>
      <c r="N172" s="30">
        <f t="shared" si="66"/>
        <v>0</v>
      </c>
      <c r="O172" s="44" t="str">
        <f t="shared" si="60"/>
        <v/>
      </c>
      <c r="P172" s="44" t="str">
        <f t="shared" si="61"/>
        <v/>
      </c>
      <c r="Q172" s="44" t="str">
        <f t="shared" si="62"/>
        <v/>
      </c>
      <c r="R172" s="32" t="str">
        <f t="shared" si="63"/>
        <v/>
      </c>
      <c r="S172" s="33"/>
      <c r="T172" s="91"/>
      <c r="U172" s="35" t="str">
        <f t="shared" si="67"/>
        <v/>
      </c>
      <c r="V172" s="33"/>
      <c r="W172" s="36" t="str">
        <f t="shared" si="68"/>
        <v/>
      </c>
      <c r="X172" s="36" t="str">
        <f t="shared" si="64"/>
        <v/>
      </c>
      <c r="Y172" s="36" t="str">
        <f t="shared" si="65"/>
        <v/>
      </c>
    </row>
    <row r="173" spans="2:25" s="2" customFormat="1" x14ac:dyDescent="0.25">
      <c r="B173" s="23"/>
      <c r="C173" s="23"/>
      <c r="D173" s="24"/>
      <c r="E173" s="24"/>
      <c r="F173" s="25">
        <f t="shared" si="59"/>
        <v>2.5</v>
      </c>
      <c r="G173" s="26"/>
      <c r="H173" s="26"/>
      <c r="I173" s="27"/>
      <c r="J173" s="26"/>
      <c r="K173" s="48"/>
      <c r="L173" s="28"/>
      <c r="M173" s="29"/>
      <c r="N173" s="30">
        <f t="shared" si="66"/>
        <v>0</v>
      </c>
      <c r="O173" s="44" t="str">
        <f t="shared" si="60"/>
        <v/>
      </c>
      <c r="P173" s="44" t="str">
        <f t="shared" si="61"/>
        <v/>
      </c>
      <c r="Q173" s="44" t="str">
        <f t="shared" si="62"/>
        <v/>
      </c>
      <c r="R173" s="32" t="str">
        <f t="shared" si="63"/>
        <v/>
      </c>
      <c r="S173" s="33"/>
      <c r="T173" s="91"/>
      <c r="U173" s="35" t="str">
        <f t="shared" si="67"/>
        <v/>
      </c>
      <c r="V173" s="33"/>
      <c r="W173" s="36" t="str">
        <f t="shared" si="68"/>
        <v/>
      </c>
      <c r="X173" s="36" t="str">
        <f t="shared" si="64"/>
        <v/>
      </c>
      <c r="Y173" s="36" t="str">
        <f t="shared" si="65"/>
        <v/>
      </c>
    </row>
    <row r="174" spans="2:25" s="2" customFormat="1" x14ac:dyDescent="0.25">
      <c r="B174" s="23"/>
      <c r="C174" s="23"/>
      <c r="D174" s="24"/>
      <c r="E174" s="24"/>
      <c r="F174" s="25">
        <f t="shared" si="59"/>
        <v>2.5</v>
      </c>
      <c r="G174" s="26"/>
      <c r="H174" s="26"/>
      <c r="I174" s="27"/>
      <c r="J174" s="26"/>
      <c r="K174" s="48"/>
      <c r="L174" s="28"/>
      <c r="M174" s="29"/>
      <c r="N174" s="30">
        <f t="shared" si="66"/>
        <v>0</v>
      </c>
      <c r="O174" s="44" t="str">
        <f t="shared" si="60"/>
        <v/>
      </c>
      <c r="P174" s="44" t="str">
        <f t="shared" si="61"/>
        <v/>
      </c>
      <c r="Q174" s="44" t="str">
        <f t="shared" si="62"/>
        <v/>
      </c>
      <c r="R174" s="32" t="str">
        <f t="shared" si="63"/>
        <v/>
      </c>
      <c r="S174" s="33"/>
      <c r="T174" s="91"/>
      <c r="U174" s="35" t="str">
        <f t="shared" si="67"/>
        <v/>
      </c>
      <c r="V174" s="33"/>
      <c r="W174" s="36" t="str">
        <f t="shared" si="68"/>
        <v/>
      </c>
      <c r="X174" s="36" t="str">
        <f t="shared" si="64"/>
        <v/>
      </c>
      <c r="Y174" s="36" t="str">
        <f t="shared" si="65"/>
        <v/>
      </c>
    </row>
    <row r="175" spans="2:25" s="2" customFormat="1" x14ac:dyDescent="0.25">
      <c r="B175" s="23"/>
      <c r="C175" s="23"/>
      <c r="D175" s="24"/>
      <c r="E175" s="24"/>
      <c r="F175" s="25">
        <f t="shared" si="59"/>
        <v>2.5</v>
      </c>
      <c r="G175" s="26"/>
      <c r="H175" s="26"/>
      <c r="I175" s="27"/>
      <c r="J175" s="26"/>
      <c r="K175" s="48"/>
      <c r="L175" s="28"/>
      <c r="M175" s="29"/>
      <c r="N175" s="30">
        <f t="shared" si="66"/>
        <v>0</v>
      </c>
      <c r="O175" s="44" t="str">
        <f t="shared" si="60"/>
        <v/>
      </c>
      <c r="P175" s="44" t="str">
        <f t="shared" si="61"/>
        <v/>
      </c>
      <c r="Q175" s="44" t="str">
        <f t="shared" si="62"/>
        <v/>
      </c>
      <c r="R175" s="32" t="str">
        <f t="shared" si="63"/>
        <v/>
      </c>
      <c r="S175" s="33"/>
      <c r="T175" s="91"/>
      <c r="U175" s="35" t="str">
        <f t="shared" si="67"/>
        <v/>
      </c>
      <c r="V175" s="33"/>
      <c r="W175" s="36" t="str">
        <f t="shared" si="68"/>
        <v/>
      </c>
      <c r="X175" s="36" t="str">
        <f t="shared" si="64"/>
        <v/>
      </c>
      <c r="Y175" s="36" t="str">
        <f t="shared" si="65"/>
        <v/>
      </c>
    </row>
    <row r="176" spans="2:25" s="2" customFormat="1" x14ac:dyDescent="0.25">
      <c r="B176" s="23"/>
      <c r="C176" s="23"/>
      <c r="D176" s="24"/>
      <c r="E176" s="24"/>
      <c r="F176" s="25">
        <f t="shared" si="59"/>
        <v>2.5</v>
      </c>
      <c r="G176" s="26"/>
      <c r="H176" s="26"/>
      <c r="I176" s="27"/>
      <c r="J176" s="26"/>
      <c r="K176" s="48"/>
      <c r="L176" s="28"/>
      <c r="M176" s="29"/>
      <c r="N176" s="30">
        <f t="shared" si="66"/>
        <v>0</v>
      </c>
      <c r="O176" s="44" t="str">
        <f t="shared" si="60"/>
        <v/>
      </c>
      <c r="P176" s="44" t="str">
        <f t="shared" si="61"/>
        <v/>
      </c>
      <c r="Q176" s="44" t="str">
        <f t="shared" si="62"/>
        <v/>
      </c>
      <c r="R176" s="32" t="str">
        <f t="shared" si="63"/>
        <v/>
      </c>
      <c r="S176" s="33"/>
      <c r="T176" s="91"/>
      <c r="U176" s="35" t="str">
        <f t="shared" si="67"/>
        <v/>
      </c>
      <c r="V176" s="33"/>
      <c r="W176" s="36" t="str">
        <f t="shared" si="68"/>
        <v/>
      </c>
      <c r="X176" s="36" t="str">
        <f t="shared" si="64"/>
        <v/>
      </c>
      <c r="Y176" s="36" t="str">
        <f t="shared" si="65"/>
        <v/>
      </c>
    </row>
    <row r="177" spans="2:25" s="2" customFormat="1" x14ac:dyDescent="0.25">
      <c r="B177" s="23"/>
      <c r="C177" s="23"/>
      <c r="D177" s="24"/>
      <c r="E177" s="24"/>
      <c r="F177" s="25">
        <f t="shared" si="59"/>
        <v>2.5</v>
      </c>
      <c r="G177" s="26"/>
      <c r="H177" s="26"/>
      <c r="I177" s="27"/>
      <c r="J177" s="26"/>
      <c r="K177" s="48"/>
      <c r="L177" s="28"/>
      <c r="M177" s="29"/>
      <c r="N177" s="30">
        <f t="shared" si="66"/>
        <v>0</v>
      </c>
      <c r="O177" s="44" t="str">
        <f t="shared" si="60"/>
        <v/>
      </c>
      <c r="P177" s="44" t="str">
        <f t="shared" si="61"/>
        <v/>
      </c>
      <c r="Q177" s="44" t="str">
        <f t="shared" si="62"/>
        <v/>
      </c>
      <c r="R177" s="32" t="str">
        <f t="shared" si="63"/>
        <v/>
      </c>
      <c r="S177" s="33"/>
      <c r="T177" s="91"/>
      <c r="U177" s="35" t="str">
        <f t="shared" si="67"/>
        <v/>
      </c>
      <c r="V177" s="33"/>
      <c r="W177" s="36" t="str">
        <f t="shared" si="68"/>
        <v/>
      </c>
      <c r="X177" s="36" t="str">
        <f t="shared" si="64"/>
        <v/>
      </c>
      <c r="Y177" s="36" t="str">
        <f t="shared" si="65"/>
        <v/>
      </c>
    </row>
    <row r="178" spans="2:25" s="2" customFormat="1" x14ac:dyDescent="0.25">
      <c r="B178" s="23"/>
      <c r="C178" s="23"/>
      <c r="D178" s="24"/>
      <c r="E178" s="24"/>
      <c r="F178" s="25">
        <f t="shared" si="59"/>
        <v>2.5</v>
      </c>
      <c r="G178" s="26"/>
      <c r="H178" s="26"/>
      <c r="I178" s="27"/>
      <c r="J178" s="26"/>
      <c r="K178" s="48"/>
      <c r="L178" s="28"/>
      <c r="M178" s="29"/>
      <c r="N178" s="30">
        <f t="shared" si="66"/>
        <v>0</v>
      </c>
      <c r="O178" s="44" t="str">
        <f t="shared" si="60"/>
        <v/>
      </c>
      <c r="P178" s="44" t="str">
        <f t="shared" si="61"/>
        <v/>
      </c>
      <c r="Q178" s="44" t="str">
        <f t="shared" si="62"/>
        <v/>
      </c>
      <c r="R178" s="32" t="str">
        <f t="shared" si="63"/>
        <v/>
      </c>
      <c r="S178" s="33"/>
      <c r="T178" s="91"/>
      <c r="U178" s="35" t="str">
        <f t="shared" si="67"/>
        <v/>
      </c>
      <c r="V178" s="33"/>
      <c r="W178" s="36" t="str">
        <f t="shared" si="68"/>
        <v/>
      </c>
      <c r="X178" s="36" t="str">
        <f t="shared" si="64"/>
        <v/>
      </c>
      <c r="Y178" s="36" t="str">
        <f t="shared" si="65"/>
        <v/>
      </c>
    </row>
    <row r="179" spans="2:25" s="2" customFormat="1" x14ac:dyDescent="0.25">
      <c r="B179" s="23"/>
      <c r="C179" s="23"/>
      <c r="D179" s="24"/>
      <c r="E179" s="24"/>
      <c r="F179" s="25">
        <f t="shared" si="59"/>
        <v>2.5</v>
      </c>
      <c r="G179" s="26"/>
      <c r="H179" s="26"/>
      <c r="I179" s="27"/>
      <c r="J179" s="26"/>
      <c r="K179" s="48"/>
      <c r="L179" s="28"/>
      <c r="M179" s="29"/>
      <c r="N179" s="30">
        <f t="shared" si="66"/>
        <v>0</v>
      </c>
      <c r="O179" s="44" t="str">
        <f t="shared" si="60"/>
        <v/>
      </c>
      <c r="P179" s="44" t="str">
        <f t="shared" si="61"/>
        <v/>
      </c>
      <c r="Q179" s="44" t="str">
        <f t="shared" si="62"/>
        <v/>
      </c>
      <c r="R179" s="32" t="str">
        <f t="shared" si="63"/>
        <v/>
      </c>
      <c r="S179" s="33"/>
      <c r="T179" s="91"/>
      <c r="U179" s="35" t="str">
        <f t="shared" si="67"/>
        <v/>
      </c>
      <c r="V179" s="33"/>
      <c r="W179" s="36" t="str">
        <f t="shared" si="68"/>
        <v/>
      </c>
      <c r="X179" s="36" t="str">
        <f t="shared" si="64"/>
        <v/>
      </c>
      <c r="Y179" s="36" t="str">
        <f t="shared" si="65"/>
        <v/>
      </c>
    </row>
    <row r="180" spans="2:25" s="2" customFormat="1" x14ac:dyDescent="0.25">
      <c r="B180" s="23"/>
      <c r="C180" s="23"/>
      <c r="D180" s="24"/>
      <c r="E180" s="24"/>
      <c r="F180" s="25">
        <f t="shared" si="59"/>
        <v>2.5</v>
      </c>
      <c r="G180" s="26"/>
      <c r="H180" s="26"/>
      <c r="I180" s="27"/>
      <c r="J180" s="26"/>
      <c r="K180" s="48"/>
      <c r="L180" s="28"/>
      <c r="M180" s="29"/>
      <c r="N180" s="30">
        <f t="shared" si="66"/>
        <v>0</v>
      </c>
      <c r="O180" s="44" t="str">
        <f t="shared" si="60"/>
        <v/>
      </c>
      <c r="P180" s="44" t="str">
        <f t="shared" si="61"/>
        <v/>
      </c>
      <c r="Q180" s="44" t="str">
        <f t="shared" si="62"/>
        <v/>
      </c>
      <c r="R180" s="32" t="str">
        <f t="shared" si="63"/>
        <v/>
      </c>
      <c r="S180" s="33"/>
      <c r="T180" s="91"/>
      <c r="U180" s="35" t="str">
        <f t="shared" si="67"/>
        <v/>
      </c>
      <c r="V180" s="33"/>
      <c r="W180" s="36" t="str">
        <f t="shared" si="68"/>
        <v/>
      </c>
      <c r="X180" s="36" t="str">
        <f t="shared" si="64"/>
        <v/>
      </c>
      <c r="Y180" s="36" t="str">
        <f t="shared" si="65"/>
        <v/>
      </c>
    </row>
    <row r="181" spans="2:25" s="2" customFormat="1" x14ac:dyDescent="0.25">
      <c r="B181" s="23"/>
      <c r="C181" s="23"/>
      <c r="D181" s="24"/>
      <c r="E181" s="24"/>
      <c r="F181" s="25">
        <f t="shared" si="59"/>
        <v>2.5</v>
      </c>
      <c r="G181" s="26"/>
      <c r="H181" s="26"/>
      <c r="I181" s="27"/>
      <c r="J181" s="26"/>
      <c r="K181" s="48"/>
      <c r="L181" s="28"/>
      <c r="M181" s="29"/>
      <c r="N181" s="30">
        <f t="shared" si="66"/>
        <v>0</v>
      </c>
      <c r="O181" s="44" t="str">
        <f t="shared" si="60"/>
        <v/>
      </c>
      <c r="P181" s="44" t="str">
        <f t="shared" si="61"/>
        <v/>
      </c>
      <c r="Q181" s="44" t="str">
        <f t="shared" si="62"/>
        <v/>
      </c>
      <c r="R181" s="32" t="str">
        <f t="shared" si="63"/>
        <v/>
      </c>
      <c r="S181" s="33"/>
      <c r="T181" s="91"/>
      <c r="U181" s="35" t="str">
        <f t="shared" si="67"/>
        <v/>
      </c>
      <c r="V181" s="33"/>
      <c r="W181" s="36" t="str">
        <f t="shared" si="68"/>
        <v/>
      </c>
      <c r="X181" s="36" t="str">
        <f t="shared" si="64"/>
        <v/>
      </c>
      <c r="Y181" s="36" t="str">
        <f t="shared" si="65"/>
        <v/>
      </c>
    </row>
    <row r="182" spans="2:25" s="2" customFormat="1" x14ac:dyDescent="0.25">
      <c r="B182" s="23"/>
      <c r="C182" s="23"/>
      <c r="D182" s="24"/>
      <c r="E182" s="24"/>
      <c r="F182" s="25">
        <f t="shared" si="59"/>
        <v>2.5</v>
      </c>
      <c r="G182" s="26"/>
      <c r="H182" s="26"/>
      <c r="I182" s="27"/>
      <c r="J182" s="26"/>
      <c r="K182" s="48"/>
      <c r="L182" s="28"/>
      <c r="M182" s="29"/>
      <c r="N182" s="30">
        <f t="shared" si="66"/>
        <v>0</v>
      </c>
      <c r="O182" s="44" t="str">
        <f t="shared" si="60"/>
        <v/>
      </c>
      <c r="P182" s="44" t="str">
        <f t="shared" si="61"/>
        <v/>
      </c>
      <c r="Q182" s="44" t="str">
        <f t="shared" si="62"/>
        <v/>
      </c>
      <c r="R182" s="32" t="str">
        <f t="shared" si="63"/>
        <v/>
      </c>
      <c r="S182" s="33"/>
      <c r="T182" s="91"/>
      <c r="U182" s="35" t="str">
        <f t="shared" si="67"/>
        <v/>
      </c>
      <c r="V182" s="33"/>
      <c r="W182" s="36" t="str">
        <f t="shared" si="68"/>
        <v/>
      </c>
      <c r="X182" s="36" t="str">
        <f t="shared" si="64"/>
        <v/>
      </c>
      <c r="Y182" s="36" t="str">
        <f t="shared" si="65"/>
        <v/>
      </c>
    </row>
    <row r="183" spans="2:25" s="2" customFormat="1" x14ac:dyDescent="0.25">
      <c r="B183" s="23"/>
      <c r="C183" s="23"/>
      <c r="D183" s="24"/>
      <c r="E183" s="24"/>
      <c r="F183" s="25">
        <f t="shared" si="59"/>
        <v>2.5</v>
      </c>
      <c r="G183" s="26"/>
      <c r="H183" s="26"/>
      <c r="I183" s="27"/>
      <c r="J183" s="26"/>
      <c r="K183" s="48"/>
      <c r="L183" s="28"/>
      <c r="M183" s="29"/>
      <c r="N183" s="30">
        <f t="shared" si="66"/>
        <v>0</v>
      </c>
      <c r="O183" s="44" t="str">
        <f t="shared" si="60"/>
        <v/>
      </c>
      <c r="P183" s="44" t="str">
        <f t="shared" si="61"/>
        <v/>
      </c>
      <c r="Q183" s="44" t="str">
        <f t="shared" si="62"/>
        <v/>
      </c>
      <c r="R183" s="32" t="str">
        <f t="shared" si="63"/>
        <v/>
      </c>
      <c r="S183" s="33"/>
      <c r="T183" s="91"/>
      <c r="U183" s="35" t="str">
        <f t="shared" si="67"/>
        <v/>
      </c>
      <c r="V183" s="33"/>
      <c r="W183" s="36" t="str">
        <f t="shared" si="68"/>
        <v/>
      </c>
      <c r="X183" s="36" t="str">
        <f t="shared" si="64"/>
        <v/>
      </c>
      <c r="Y183" s="36" t="str">
        <f t="shared" si="65"/>
        <v/>
      </c>
    </row>
    <row r="184" spans="2:25" s="2" customFormat="1" x14ac:dyDescent="0.25">
      <c r="B184" s="23"/>
      <c r="C184" s="23"/>
      <c r="D184" s="24"/>
      <c r="E184" s="24"/>
      <c r="F184" s="25">
        <f t="shared" si="59"/>
        <v>2.5</v>
      </c>
      <c r="G184" s="26"/>
      <c r="H184" s="26"/>
      <c r="I184" s="27"/>
      <c r="J184" s="26"/>
      <c r="K184" s="48"/>
      <c r="L184" s="28"/>
      <c r="M184" s="29"/>
      <c r="N184" s="30">
        <f t="shared" si="66"/>
        <v>0</v>
      </c>
      <c r="O184" s="44" t="str">
        <f t="shared" si="60"/>
        <v/>
      </c>
      <c r="P184" s="44" t="str">
        <f t="shared" si="61"/>
        <v/>
      </c>
      <c r="Q184" s="44" t="str">
        <f t="shared" si="62"/>
        <v/>
      </c>
      <c r="R184" s="32" t="str">
        <f t="shared" si="63"/>
        <v/>
      </c>
      <c r="S184" s="33"/>
      <c r="T184" s="91"/>
      <c r="U184" s="35" t="str">
        <f t="shared" si="67"/>
        <v/>
      </c>
      <c r="V184" s="33"/>
      <c r="W184" s="36" t="str">
        <f t="shared" si="68"/>
        <v/>
      </c>
      <c r="X184" s="36" t="str">
        <f t="shared" si="64"/>
        <v/>
      </c>
      <c r="Y184" s="36" t="str">
        <f t="shared" si="65"/>
        <v/>
      </c>
    </row>
    <row r="185" spans="2:25" s="2" customFormat="1" x14ac:dyDescent="0.25">
      <c r="B185" s="23"/>
      <c r="C185" s="23"/>
      <c r="D185" s="24"/>
      <c r="E185" s="24"/>
      <c r="F185" s="25">
        <f t="shared" si="59"/>
        <v>2.5</v>
      </c>
      <c r="G185" s="26"/>
      <c r="H185" s="26"/>
      <c r="I185" s="27"/>
      <c r="J185" s="26"/>
      <c r="K185" s="48"/>
      <c r="L185" s="28"/>
      <c r="M185" s="29"/>
      <c r="N185" s="30">
        <f t="shared" si="66"/>
        <v>0</v>
      </c>
      <c r="O185" s="44" t="str">
        <f t="shared" si="60"/>
        <v/>
      </c>
      <c r="P185" s="44" t="str">
        <f t="shared" si="61"/>
        <v/>
      </c>
      <c r="Q185" s="44" t="str">
        <f t="shared" si="62"/>
        <v/>
      </c>
      <c r="R185" s="32" t="str">
        <f t="shared" si="63"/>
        <v/>
      </c>
      <c r="S185" s="33"/>
      <c r="T185" s="91"/>
      <c r="U185" s="35" t="str">
        <f t="shared" si="67"/>
        <v/>
      </c>
      <c r="V185" s="33"/>
      <c r="W185" s="36" t="str">
        <f t="shared" si="68"/>
        <v/>
      </c>
      <c r="X185" s="36" t="str">
        <f t="shared" si="64"/>
        <v/>
      </c>
      <c r="Y185" s="36" t="str">
        <f t="shared" si="65"/>
        <v/>
      </c>
    </row>
    <row r="186" spans="2:25" s="2" customFormat="1" x14ac:dyDescent="0.25">
      <c r="B186" s="23"/>
      <c r="C186" s="23"/>
      <c r="D186" s="24"/>
      <c r="E186" s="24"/>
      <c r="F186" s="25">
        <f t="shared" si="59"/>
        <v>2.5</v>
      </c>
      <c r="G186" s="26"/>
      <c r="H186" s="26"/>
      <c r="I186" s="27"/>
      <c r="J186" s="26"/>
      <c r="K186" s="48"/>
      <c r="L186" s="28"/>
      <c r="M186" s="29"/>
      <c r="N186" s="30">
        <f t="shared" si="66"/>
        <v>0</v>
      </c>
      <c r="O186" s="44" t="str">
        <f t="shared" si="60"/>
        <v/>
      </c>
      <c r="P186" s="44" t="str">
        <f t="shared" si="61"/>
        <v/>
      </c>
      <c r="Q186" s="44" t="str">
        <f t="shared" si="62"/>
        <v/>
      </c>
      <c r="R186" s="32" t="str">
        <f t="shared" si="63"/>
        <v/>
      </c>
      <c r="S186" s="33"/>
      <c r="T186" s="91"/>
      <c r="U186" s="35" t="str">
        <f t="shared" si="67"/>
        <v/>
      </c>
      <c r="V186" s="33"/>
      <c r="W186" s="36" t="str">
        <f t="shared" si="68"/>
        <v/>
      </c>
      <c r="X186" s="36" t="str">
        <f t="shared" si="64"/>
        <v/>
      </c>
      <c r="Y186" s="36" t="str">
        <f t="shared" si="65"/>
        <v/>
      </c>
    </row>
    <row r="187" spans="2:25" s="2" customFormat="1" x14ac:dyDescent="0.25">
      <c r="B187" s="23"/>
      <c r="C187" s="23"/>
      <c r="D187" s="24"/>
      <c r="E187" s="24"/>
      <c r="F187" s="25">
        <f t="shared" si="59"/>
        <v>2.5</v>
      </c>
      <c r="G187" s="26"/>
      <c r="H187" s="26"/>
      <c r="I187" s="27"/>
      <c r="J187" s="26"/>
      <c r="K187" s="48"/>
      <c r="L187" s="28"/>
      <c r="M187" s="29"/>
      <c r="N187" s="30">
        <f t="shared" si="66"/>
        <v>0</v>
      </c>
      <c r="O187" s="44" t="str">
        <f t="shared" si="60"/>
        <v/>
      </c>
      <c r="P187" s="44" t="str">
        <f t="shared" si="61"/>
        <v/>
      </c>
      <c r="Q187" s="44" t="str">
        <f t="shared" si="62"/>
        <v/>
      </c>
      <c r="R187" s="32" t="str">
        <f t="shared" si="63"/>
        <v/>
      </c>
      <c r="S187" s="33"/>
      <c r="T187" s="91"/>
      <c r="U187" s="35" t="str">
        <f t="shared" si="67"/>
        <v/>
      </c>
      <c r="V187" s="33"/>
      <c r="W187" s="36" t="str">
        <f t="shared" si="68"/>
        <v/>
      </c>
      <c r="X187" s="36" t="str">
        <f t="shared" si="64"/>
        <v/>
      </c>
      <c r="Y187" s="36" t="str">
        <f t="shared" si="65"/>
        <v/>
      </c>
    </row>
    <row r="188" spans="2:25" s="2" customFormat="1" x14ac:dyDescent="0.25">
      <c r="B188" s="23"/>
      <c r="C188" s="23"/>
      <c r="D188" s="24"/>
      <c r="E188" s="24"/>
      <c r="F188" s="25">
        <f t="shared" si="59"/>
        <v>2.5</v>
      </c>
      <c r="G188" s="26"/>
      <c r="H188" s="26"/>
      <c r="I188" s="27"/>
      <c r="J188" s="26"/>
      <c r="K188" s="48"/>
      <c r="L188" s="28"/>
      <c r="M188" s="29"/>
      <c r="N188" s="30">
        <f t="shared" si="66"/>
        <v>0</v>
      </c>
      <c r="O188" s="44" t="str">
        <f t="shared" si="60"/>
        <v/>
      </c>
      <c r="P188" s="44" t="str">
        <f t="shared" si="61"/>
        <v/>
      </c>
      <c r="Q188" s="44" t="str">
        <f t="shared" si="62"/>
        <v/>
      </c>
      <c r="R188" s="32" t="str">
        <f t="shared" si="63"/>
        <v/>
      </c>
      <c r="S188" s="33"/>
      <c r="T188" s="91"/>
      <c r="U188" s="35" t="str">
        <f t="shared" si="67"/>
        <v/>
      </c>
      <c r="V188" s="33"/>
      <c r="W188" s="36" t="str">
        <f t="shared" si="68"/>
        <v/>
      </c>
      <c r="X188" s="36" t="str">
        <f t="shared" si="64"/>
        <v/>
      </c>
      <c r="Y188" s="36" t="str">
        <f t="shared" si="65"/>
        <v/>
      </c>
    </row>
    <row r="189" spans="2:25" s="2" customFormat="1" x14ac:dyDescent="0.25">
      <c r="B189" s="23"/>
      <c r="C189" s="23"/>
      <c r="D189" s="24"/>
      <c r="E189" s="24"/>
      <c r="F189" s="25">
        <f t="shared" si="59"/>
        <v>2.5</v>
      </c>
      <c r="G189" s="26"/>
      <c r="H189" s="26"/>
      <c r="I189" s="27"/>
      <c r="J189" s="26"/>
      <c r="K189" s="48"/>
      <c r="L189" s="28"/>
      <c r="M189" s="29"/>
      <c r="N189" s="30">
        <f t="shared" si="66"/>
        <v>0</v>
      </c>
      <c r="O189" s="44" t="str">
        <f t="shared" si="60"/>
        <v/>
      </c>
      <c r="P189" s="44" t="str">
        <f t="shared" si="61"/>
        <v/>
      </c>
      <c r="Q189" s="44" t="str">
        <f t="shared" si="62"/>
        <v/>
      </c>
      <c r="R189" s="32" t="str">
        <f t="shared" si="63"/>
        <v/>
      </c>
      <c r="S189" s="33"/>
      <c r="T189" s="91"/>
      <c r="U189" s="35" t="str">
        <f t="shared" si="67"/>
        <v/>
      </c>
      <c r="V189" s="33"/>
      <c r="W189" s="36" t="str">
        <f t="shared" si="68"/>
        <v/>
      </c>
      <c r="X189" s="36" t="str">
        <f t="shared" si="64"/>
        <v/>
      </c>
      <c r="Y189" s="36" t="str">
        <f t="shared" si="65"/>
        <v/>
      </c>
    </row>
    <row r="190" spans="2:25" s="2" customFormat="1" x14ac:dyDescent="0.25">
      <c r="B190" s="23"/>
      <c r="C190" s="23"/>
      <c r="D190" s="24"/>
      <c r="E190" s="24"/>
      <c r="F190" s="25">
        <f t="shared" si="59"/>
        <v>2.5</v>
      </c>
      <c r="G190" s="26"/>
      <c r="H190" s="26"/>
      <c r="I190" s="27"/>
      <c r="J190" s="26"/>
      <c r="K190" s="48"/>
      <c r="L190" s="28"/>
      <c r="M190" s="29"/>
      <c r="N190" s="30">
        <f t="shared" si="66"/>
        <v>0</v>
      </c>
      <c r="O190" s="44" t="str">
        <f t="shared" si="60"/>
        <v/>
      </c>
      <c r="P190" s="44" t="str">
        <f t="shared" si="61"/>
        <v/>
      </c>
      <c r="Q190" s="44" t="str">
        <f t="shared" si="62"/>
        <v/>
      </c>
      <c r="R190" s="32" t="str">
        <f t="shared" si="63"/>
        <v/>
      </c>
      <c r="S190" s="33"/>
      <c r="T190" s="91"/>
      <c r="U190" s="35" t="str">
        <f t="shared" si="67"/>
        <v/>
      </c>
      <c r="V190" s="33"/>
      <c r="W190" s="36" t="str">
        <f t="shared" si="68"/>
        <v/>
      </c>
      <c r="X190" s="36" t="str">
        <f t="shared" si="64"/>
        <v/>
      </c>
      <c r="Y190" s="36" t="str">
        <f t="shared" si="65"/>
        <v/>
      </c>
    </row>
    <row r="191" spans="2:25" s="2" customFormat="1" x14ac:dyDescent="0.25">
      <c r="B191" s="23"/>
      <c r="C191" s="23"/>
      <c r="D191" s="24"/>
      <c r="E191" s="24"/>
      <c r="F191" s="25">
        <f t="shared" si="59"/>
        <v>2.5</v>
      </c>
      <c r="G191" s="26"/>
      <c r="H191" s="26"/>
      <c r="I191" s="27"/>
      <c r="J191" s="26"/>
      <c r="K191" s="48"/>
      <c r="L191" s="28"/>
      <c r="M191" s="29"/>
      <c r="N191" s="30">
        <f t="shared" si="66"/>
        <v>0</v>
      </c>
      <c r="O191" s="44" t="str">
        <f t="shared" si="60"/>
        <v/>
      </c>
      <c r="P191" s="44" t="str">
        <f t="shared" si="61"/>
        <v/>
      </c>
      <c r="Q191" s="44" t="str">
        <f t="shared" si="62"/>
        <v/>
      </c>
      <c r="R191" s="32" t="str">
        <f t="shared" si="63"/>
        <v/>
      </c>
      <c r="S191" s="33"/>
      <c r="T191" s="91"/>
      <c r="U191" s="35" t="str">
        <f t="shared" si="67"/>
        <v/>
      </c>
      <c r="V191" s="33"/>
      <c r="W191" s="36" t="str">
        <f t="shared" si="68"/>
        <v/>
      </c>
      <c r="X191" s="36" t="str">
        <f t="shared" si="64"/>
        <v/>
      </c>
      <c r="Y191" s="36" t="str">
        <f t="shared" si="65"/>
        <v/>
      </c>
    </row>
    <row r="192" spans="2:25" s="2" customFormat="1" x14ac:dyDescent="0.25">
      <c r="B192" s="23"/>
      <c r="C192" s="23"/>
      <c r="D192" s="24"/>
      <c r="E192" s="24"/>
      <c r="F192" s="25">
        <f t="shared" si="59"/>
        <v>2.5</v>
      </c>
      <c r="G192" s="26"/>
      <c r="H192" s="26"/>
      <c r="I192" s="27"/>
      <c r="J192" s="26"/>
      <c r="K192" s="48"/>
      <c r="L192" s="28"/>
      <c r="M192" s="29"/>
      <c r="N192" s="30">
        <f t="shared" si="66"/>
        <v>0</v>
      </c>
      <c r="O192" s="44" t="str">
        <f t="shared" si="60"/>
        <v/>
      </c>
      <c r="P192" s="44" t="str">
        <f t="shared" si="61"/>
        <v/>
      </c>
      <c r="Q192" s="44" t="str">
        <f t="shared" si="62"/>
        <v/>
      </c>
      <c r="R192" s="32" t="str">
        <f t="shared" si="63"/>
        <v/>
      </c>
      <c r="S192" s="33"/>
      <c r="T192" s="91"/>
      <c r="U192" s="35" t="str">
        <f t="shared" si="67"/>
        <v/>
      </c>
      <c r="V192" s="33"/>
      <c r="W192" s="36" t="str">
        <f t="shared" si="68"/>
        <v/>
      </c>
      <c r="X192" s="36" t="str">
        <f t="shared" si="64"/>
        <v/>
      </c>
      <c r="Y192" s="36" t="str">
        <f t="shared" si="65"/>
        <v/>
      </c>
    </row>
    <row r="193" spans="2:53" s="2" customFormat="1" x14ac:dyDescent="0.25">
      <c r="B193" s="23"/>
      <c r="C193" s="23"/>
      <c r="D193" s="24"/>
      <c r="E193" s="24"/>
      <c r="F193" s="25">
        <f t="shared" si="59"/>
        <v>2.5</v>
      </c>
      <c r="G193" s="26"/>
      <c r="H193" s="26"/>
      <c r="I193" s="27"/>
      <c r="J193" s="26"/>
      <c r="K193" s="48"/>
      <c r="L193" s="28"/>
      <c r="M193" s="29"/>
      <c r="N193" s="30">
        <f t="shared" si="66"/>
        <v>0</v>
      </c>
      <c r="O193" s="44" t="str">
        <f t="shared" si="60"/>
        <v/>
      </c>
      <c r="P193" s="44" t="str">
        <f t="shared" si="61"/>
        <v/>
      </c>
      <c r="Q193" s="44" t="str">
        <f t="shared" si="62"/>
        <v/>
      </c>
      <c r="R193" s="32" t="str">
        <f t="shared" si="63"/>
        <v/>
      </c>
      <c r="S193" s="33"/>
      <c r="T193" s="91"/>
      <c r="U193" s="35" t="str">
        <f t="shared" si="67"/>
        <v/>
      </c>
      <c r="V193" s="33"/>
      <c r="W193" s="36" t="str">
        <f t="shared" si="68"/>
        <v/>
      </c>
      <c r="X193" s="36" t="str">
        <f t="shared" si="64"/>
        <v/>
      </c>
      <c r="Y193" s="36" t="str">
        <f t="shared" si="65"/>
        <v/>
      </c>
    </row>
    <row r="194" spans="2:53" s="2" customFormat="1" x14ac:dyDescent="0.25">
      <c r="B194" s="23"/>
      <c r="C194" s="23"/>
      <c r="D194" s="24"/>
      <c r="E194" s="24"/>
      <c r="F194" s="25">
        <f t="shared" si="59"/>
        <v>2.5</v>
      </c>
      <c r="G194" s="26"/>
      <c r="H194" s="26"/>
      <c r="I194" s="27"/>
      <c r="J194" s="26"/>
      <c r="K194" s="48"/>
      <c r="L194" s="28"/>
      <c r="M194" s="29"/>
      <c r="N194" s="30">
        <f t="shared" si="66"/>
        <v>0</v>
      </c>
      <c r="O194" s="44" t="str">
        <f t="shared" si="60"/>
        <v/>
      </c>
      <c r="P194" s="44" t="str">
        <f t="shared" si="61"/>
        <v/>
      </c>
      <c r="Q194" s="44" t="str">
        <f t="shared" si="62"/>
        <v/>
      </c>
      <c r="R194" s="32" t="str">
        <f t="shared" si="63"/>
        <v/>
      </c>
      <c r="S194" s="33"/>
      <c r="T194" s="91"/>
      <c r="U194" s="35" t="str">
        <f t="shared" si="67"/>
        <v/>
      </c>
      <c r="V194" s="33"/>
      <c r="W194" s="36" t="str">
        <f t="shared" si="68"/>
        <v/>
      </c>
      <c r="X194" s="36" t="str">
        <f t="shared" si="64"/>
        <v/>
      </c>
      <c r="Y194" s="36" t="str">
        <f t="shared" si="65"/>
        <v/>
      </c>
    </row>
    <row r="195" spans="2:53" s="2" customFormat="1" x14ac:dyDescent="0.25">
      <c r="B195" s="23"/>
      <c r="C195" s="23"/>
      <c r="D195" s="24"/>
      <c r="E195" s="24"/>
      <c r="F195" s="25">
        <f t="shared" si="59"/>
        <v>2.5</v>
      </c>
      <c r="G195" s="26"/>
      <c r="H195" s="26"/>
      <c r="I195" s="27"/>
      <c r="J195" s="26"/>
      <c r="K195" s="48"/>
      <c r="L195" s="28"/>
      <c r="M195" s="29"/>
      <c r="N195" s="30">
        <f t="shared" si="66"/>
        <v>0</v>
      </c>
      <c r="O195" s="44" t="str">
        <f t="shared" si="60"/>
        <v/>
      </c>
      <c r="P195" s="44" t="str">
        <f t="shared" si="61"/>
        <v/>
      </c>
      <c r="Q195" s="44" t="str">
        <f t="shared" si="62"/>
        <v/>
      </c>
      <c r="R195" s="32" t="str">
        <f t="shared" si="63"/>
        <v/>
      </c>
      <c r="S195" s="33"/>
      <c r="T195" s="91"/>
      <c r="U195" s="35" t="str">
        <f t="shared" si="67"/>
        <v/>
      </c>
      <c r="V195" s="33"/>
      <c r="W195" s="36" t="str">
        <f t="shared" si="68"/>
        <v/>
      </c>
      <c r="X195" s="36" t="str">
        <f t="shared" si="64"/>
        <v/>
      </c>
      <c r="Y195" s="36" t="str">
        <f t="shared" si="65"/>
        <v/>
      </c>
    </row>
    <row r="196" spans="2:53" s="2" customFormat="1" x14ac:dyDescent="0.25">
      <c r="B196" s="23"/>
      <c r="C196" s="23"/>
      <c r="D196" s="24"/>
      <c r="E196" s="24"/>
      <c r="F196" s="25">
        <f t="shared" si="59"/>
        <v>2.5</v>
      </c>
      <c r="G196" s="26"/>
      <c r="H196" s="26"/>
      <c r="I196" s="27"/>
      <c r="J196" s="26"/>
      <c r="K196" s="48"/>
      <c r="L196" s="28"/>
      <c r="M196" s="29"/>
      <c r="N196" s="30">
        <f t="shared" si="66"/>
        <v>0</v>
      </c>
      <c r="O196" s="44" t="str">
        <f t="shared" si="60"/>
        <v/>
      </c>
      <c r="P196" s="44" t="str">
        <f t="shared" si="61"/>
        <v/>
      </c>
      <c r="Q196" s="44" t="str">
        <f t="shared" si="62"/>
        <v/>
      </c>
      <c r="R196" s="32" t="str">
        <f t="shared" si="63"/>
        <v/>
      </c>
      <c r="S196" s="33"/>
      <c r="T196" s="91"/>
      <c r="U196" s="35" t="str">
        <f t="shared" si="67"/>
        <v/>
      </c>
      <c r="V196" s="33"/>
      <c r="W196" s="36" t="str">
        <f t="shared" si="68"/>
        <v/>
      </c>
      <c r="X196" s="36" t="str">
        <f t="shared" si="64"/>
        <v/>
      </c>
      <c r="Y196" s="36" t="str">
        <f t="shared" si="65"/>
        <v/>
      </c>
    </row>
    <row r="197" spans="2:53" s="2" customFormat="1" x14ac:dyDescent="0.25">
      <c r="B197" s="23"/>
      <c r="C197" s="23"/>
      <c r="D197" s="24"/>
      <c r="E197" s="24"/>
      <c r="F197" s="25">
        <f t="shared" si="59"/>
        <v>2.5</v>
      </c>
      <c r="G197" s="26"/>
      <c r="H197" s="26"/>
      <c r="I197" s="27"/>
      <c r="J197" s="26"/>
      <c r="K197" s="48"/>
      <c r="L197" s="28"/>
      <c r="M197" s="29"/>
      <c r="N197" s="30">
        <f t="shared" si="66"/>
        <v>0</v>
      </c>
      <c r="O197" s="44" t="str">
        <f t="shared" si="60"/>
        <v/>
      </c>
      <c r="P197" s="44" t="str">
        <f t="shared" si="61"/>
        <v/>
      </c>
      <c r="Q197" s="44" t="str">
        <f t="shared" si="62"/>
        <v/>
      </c>
      <c r="R197" s="32" t="str">
        <f t="shared" si="63"/>
        <v/>
      </c>
      <c r="S197" s="33"/>
      <c r="T197" s="91"/>
      <c r="U197" s="35" t="str">
        <f t="shared" si="67"/>
        <v/>
      </c>
      <c r="V197" s="33"/>
      <c r="W197" s="36" t="str">
        <f t="shared" si="68"/>
        <v/>
      </c>
      <c r="X197" s="36" t="str">
        <f t="shared" si="64"/>
        <v/>
      </c>
      <c r="Y197" s="36" t="str">
        <f t="shared" si="65"/>
        <v/>
      </c>
    </row>
    <row r="198" spans="2:53" s="2" customFormat="1" x14ac:dyDescent="0.25">
      <c r="B198" s="23"/>
      <c r="C198" s="23"/>
      <c r="D198" s="24"/>
      <c r="E198" s="24"/>
      <c r="F198" s="25">
        <f t="shared" si="59"/>
        <v>2.5</v>
      </c>
      <c r="G198" s="26"/>
      <c r="H198" s="26"/>
      <c r="I198" s="27"/>
      <c r="J198" s="26"/>
      <c r="K198" s="48"/>
      <c r="L198" s="28"/>
      <c r="M198" s="29"/>
      <c r="N198" s="30">
        <f t="shared" si="66"/>
        <v>0</v>
      </c>
      <c r="O198" s="44" t="str">
        <f t="shared" si="60"/>
        <v/>
      </c>
      <c r="P198" s="44" t="str">
        <f t="shared" si="61"/>
        <v/>
      </c>
      <c r="Q198" s="44" t="str">
        <f t="shared" si="62"/>
        <v/>
      </c>
      <c r="R198" s="32" t="str">
        <f t="shared" si="63"/>
        <v/>
      </c>
      <c r="S198" s="33"/>
      <c r="T198" s="91"/>
      <c r="U198" s="35" t="str">
        <f t="shared" si="67"/>
        <v/>
      </c>
      <c r="V198" s="33"/>
      <c r="W198" s="36" t="str">
        <f t="shared" si="68"/>
        <v/>
      </c>
      <c r="X198" s="36" t="str">
        <f t="shared" si="64"/>
        <v/>
      </c>
      <c r="Y198" s="36" t="str">
        <f t="shared" si="65"/>
        <v/>
      </c>
    </row>
    <row r="199" spans="2:53" s="2" customFormat="1" x14ac:dyDescent="0.25">
      <c r="B199" s="23"/>
      <c r="C199" s="23"/>
      <c r="D199" s="24"/>
      <c r="E199" s="24"/>
      <c r="F199" s="25">
        <f t="shared" ref="F199:F262" si="69">IFERROR(VLOOKUP(E199,$AE$7:$AF$13,2),"-")</f>
        <v>2.5</v>
      </c>
      <c r="G199" s="26"/>
      <c r="H199" s="26"/>
      <c r="I199" s="27"/>
      <c r="J199" s="26"/>
      <c r="K199" s="48"/>
      <c r="L199" s="28"/>
      <c r="M199" s="29"/>
      <c r="N199" s="30">
        <f t="shared" si="66"/>
        <v>0</v>
      </c>
      <c r="O199" s="44" t="str">
        <f t="shared" ref="O199:O262" si="70">IFERROR(IF($K199&lt;=0,"",K199*12/(VLOOKUP($E199,$AE$7:$AL$13,3)*$AC$7*$AC$8)),"")</f>
        <v/>
      </c>
      <c r="P199" s="44" t="str">
        <f t="shared" ref="P199:P262" si="71">IFERROR(IF($L199&lt;=0,"",(L199-R199)*12/(VLOOKUP($E199,$AE$7:$AL$13,3)*$AC$7*$AC$8)),"")</f>
        <v/>
      </c>
      <c r="Q199" s="44" t="str">
        <f t="shared" ref="Q199:Q262" si="72">IFERROR(IF($M199&lt;=0,"",(M199-R199)*12/(VLOOKUP($E199,$AE$7:$AL$13,3)*$AC$7*$AC$8)),"")</f>
        <v/>
      </c>
      <c r="R199" s="32" t="str">
        <f t="shared" ref="R199:R262" si="73">IF(E199="","",VLOOKUP($E199,$AE$7:$AL$13,8))</f>
        <v/>
      </c>
      <c r="S199" s="33"/>
      <c r="T199" s="91"/>
      <c r="U199" s="35" t="str">
        <f t="shared" si="67"/>
        <v/>
      </c>
      <c r="V199" s="33"/>
      <c r="W199" s="36" t="str">
        <f t="shared" si="68"/>
        <v/>
      </c>
      <c r="X199" s="36" t="str">
        <f t="shared" ref="X199:X262" si="74">IF($E199="","",VLOOKUP($E199,$AD$68:$AG$73,4,FALSE))</f>
        <v/>
      </c>
      <c r="Y199" s="36" t="str">
        <f t="shared" ref="Y199:Y262" si="75">IF($E199="","",VLOOKUP($E199,$AD$79:$AG$84,4,FALSE))</f>
        <v/>
      </c>
    </row>
    <row r="200" spans="2:53" s="2" customFormat="1" x14ac:dyDescent="0.25">
      <c r="B200" s="23"/>
      <c r="C200" s="23"/>
      <c r="D200" s="24"/>
      <c r="E200" s="24"/>
      <c r="F200" s="25">
        <f t="shared" si="69"/>
        <v>2.5</v>
      </c>
      <c r="G200" s="26"/>
      <c r="H200" s="26"/>
      <c r="I200" s="27"/>
      <c r="J200" s="26"/>
      <c r="K200" s="48"/>
      <c r="L200" s="28"/>
      <c r="M200" s="29"/>
      <c r="N200" s="30">
        <f t="shared" ref="N200:N263" si="76">IFERROR(IF($I200&lt;=0,0,(I200-R200)*12/(VLOOKUP($E200,$AE$7:$AL$13,3)*$AC$7*$AC$8)),"")</f>
        <v>0</v>
      </c>
      <c r="O200" s="44" t="str">
        <f t="shared" si="70"/>
        <v/>
      </c>
      <c r="P200" s="44" t="str">
        <f t="shared" si="71"/>
        <v/>
      </c>
      <c r="Q200" s="44" t="str">
        <f t="shared" si="72"/>
        <v/>
      </c>
      <c r="R200" s="32" t="str">
        <f t="shared" si="73"/>
        <v/>
      </c>
      <c r="S200" s="33"/>
      <c r="T200" s="91"/>
      <c r="U200" s="35" t="str">
        <f t="shared" ref="U200:U263" si="77">IF($T200&gt;0,(T200+R200)*12/(VLOOKUP(E200,$AE$7:$AL$12,3)*$AC$7*$AC$8),"")</f>
        <v/>
      </c>
      <c r="V200" s="33"/>
      <c r="W200" s="36" t="str">
        <f t="shared" ref="W200:W263" si="78">IF($E200="","",VLOOKUP($E200,$AD$90:$AG$95,4,FALSE))</f>
        <v/>
      </c>
      <c r="X200" s="36" t="str">
        <f t="shared" si="74"/>
        <v/>
      </c>
      <c r="Y200" s="36" t="str">
        <f t="shared" si="75"/>
        <v/>
      </c>
      <c r="AO200"/>
    </row>
    <row r="201" spans="2:53" s="2" customFormat="1" x14ac:dyDescent="0.25">
      <c r="B201" s="23"/>
      <c r="C201" s="23"/>
      <c r="D201" s="24"/>
      <c r="E201" s="24"/>
      <c r="F201" s="25">
        <f t="shared" si="69"/>
        <v>2.5</v>
      </c>
      <c r="G201" s="26"/>
      <c r="H201" s="26"/>
      <c r="I201" s="27"/>
      <c r="J201" s="26"/>
      <c r="K201" s="48"/>
      <c r="L201" s="28"/>
      <c r="M201" s="29"/>
      <c r="N201" s="30">
        <f t="shared" si="76"/>
        <v>0</v>
      </c>
      <c r="O201" s="44" t="str">
        <f t="shared" si="70"/>
        <v/>
      </c>
      <c r="P201" s="44" t="str">
        <f t="shared" si="71"/>
        <v/>
      </c>
      <c r="Q201" s="44" t="str">
        <f t="shared" si="72"/>
        <v/>
      </c>
      <c r="R201" s="32" t="str">
        <f t="shared" si="73"/>
        <v/>
      </c>
      <c r="S201" s="33"/>
      <c r="T201" s="91"/>
      <c r="U201" s="35" t="str">
        <f t="shared" si="77"/>
        <v/>
      </c>
      <c r="V201" s="33"/>
      <c r="W201" s="36" t="str">
        <f t="shared" si="78"/>
        <v/>
      </c>
      <c r="X201" s="36" t="str">
        <f t="shared" si="74"/>
        <v/>
      </c>
      <c r="Y201" s="36" t="str">
        <f t="shared" si="75"/>
        <v/>
      </c>
      <c r="AO201"/>
    </row>
    <row r="202" spans="2:53" x14ac:dyDescent="0.25">
      <c r="B202" s="23"/>
      <c r="C202" s="23"/>
      <c r="D202" s="24"/>
      <c r="E202" s="24"/>
      <c r="F202" s="25">
        <f t="shared" si="69"/>
        <v>2.5</v>
      </c>
      <c r="G202" s="26"/>
      <c r="H202" s="26"/>
      <c r="I202" s="27"/>
      <c r="J202" s="26"/>
      <c r="K202" s="48"/>
      <c r="L202" s="28"/>
      <c r="M202" s="29"/>
      <c r="N202" s="30">
        <f t="shared" si="76"/>
        <v>0</v>
      </c>
      <c r="O202" s="44" t="str">
        <f t="shared" si="70"/>
        <v/>
      </c>
      <c r="P202" s="44" t="str">
        <f t="shared" si="71"/>
        <v/>
      </c>
      <c r="Q202" s="44" t="str">
        <f t="shared" si="72"/>
        <v/>
      </c>
      <c r="R202" s="32" t="str">
        <f t="shared" si="73"/>
        <v/>
      </c>
      <c r="S202" s="33"/>
      <c r="T202" s="91"/>
      <c r="U202" s="35" t="str">
        <f t="shared" si="77"/>
        <v/>
      </c>
      <c r="V202" s="33"/>
      <c r="W202" s="36" t="str">
        <f t="shared" si="78"/>
        <v/>
      </c>
      <c r="X202" s="36" t="str">
        <f t="shared" si="74"/>
        <v/>
      </c>
      <c r="Y202" s="36" t="str">
        <f t="shared" si="75"/>
        <v/>
      </c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2:53" x14ac:dyDescent="0.25">
      <c r="B203" s="23"/>
      <c r="C203" s="23"/>
      <c r="D203" s="24"/>
      <c r="E203" s="24"/>
      <c r="F203" s="25">
        <f t="shared" si="69"/>
        <v>2.5</v>
      </c>
      <c r="G203" s="26"/>
      <c r="H203" s="26"/>
      <c r="I203" s="27"/>
      <c r="J203" s="26"/>
      <c r="K203" s="48"/>
      <c r="L203" s="28"/>
      <c r="M203" s="29"/>
      <c r="N203" s="30">
        <f t="shared" si="76"/>
        <v>0</v>
      </c>
      <c r="O203" s="44" t="str">
        <f t="shared" si="70"/>
        <v/>
      </c>
      <c r="P203" s="44" t="str">
        <f t="shared" si="71"/>
        <v/>
      </c>
      <c r="Q203" s="44" t="str">
        <f t="shared" si="72"/>
        <v/>
      </c>
      <c r="R203" s="32" t="str">
        <f t="shared" si="73"/>
        <v/>
      </c>
      <c r="S203" s="33"/>
      <c r="T203" s="91"/>
      <c r="U203" s="35" t="str">
        <f t="shared" si="77"/>
        <v/>
      </c>
      <c r="V203" s="33"/>
      <c r="W203" s="36" t="str">
        <f t="shared" si="78"/>
        <v/>
      </c>
      <c r="X203" s="36" t="str">
        <f t="shared" si="74"/>
        <v/>
      </c>
      <c r="Y203" s="36" t="str">
        <f t="shared" si="75"/>
        <v/>
      </c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2:53" x14ac:dyDescent="0.25">
      <c r="B204" s="23"/>
      <c r="C204" s="23"/>
      <c r="D204" s="24"/>
      <c r="E204" s="24"/>
      <c r="F204" s="25">
        <f t="shared" si="69"/>
        <v>2.5</v>
      </c>
      <c r="G204" s="26"/>
      <c r="H204" s="26"/>
      <c r="I204" s="27"/>
      <c r="J204" s="26"/>
      <c r="K204" s="48"/>
      <c r="L204" s="28"/>
      <c r="M204" s="29"/>
      <c r="N204" s="30">
        <f t="shared" si="76"/>
        <v>0</v>
      </c>
      <c r="O204" s="44" t="str">
        <f t="shared" si="70"/>
        <v/>
      </c>
      <c r="P204" s="44" t="str">
        <f t="shared" si="71"/>
        <v/>
      </c>
      <c r="Q204" s="44" t="str">
        <f t="shared" si="72"/>
        <v/>
      </c>
      <c r="R204" s="32" t="str">
        <f t="shared" si="73"/>
        <v/>
      </c>
      <c r="S204" s="33"/>
      <c r="T204" s="91"/>
      <c r="U204" s="35" t="str">
        <f t="shared" si="77"/>
        <v/>
      </c>
      <c r="V204" s="33"/>
      <c r="W204" s="36" t="str">
        <f t="shared" si="78"/>
        <v/>
      </c>
      <c r="X204" s="36" t="str">
        <f t="shared" si="74"/>
        <v/>
      </c>
      <c r="Y204" s="36" t="str">
        <f t="shared" si="75"/>
        <v/>
      </c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2:53" x14ac:dyDescent="0.25">
      <c r="B205" s="23"/>
      <c r="C205" s="23"/>
      <c r="D205" s="24"/>
      <c r="E205" s="24"/>
      <c r="F205" s="25">
        <f t="shared" si="69"/>
        <v>2.5</v>
      </c>
      <c r="G205" s="26"/>
      <c r="H205" s="26"/>
      <c r="I205" s="27"/>
      <c r="J205" s="26"/>
      <c r="K205" s="48"/>
      <c r="L205" s="28"/>
      <c r="M205" s="29"/>
      <c r="N205" s="30">
        <f t="shared" si="76"/>
        <v>0</v>
      </c>
      <c r="O205" s="44" t="str">
        <f t="shared" si="70"/>
        <v/>
      </c>
      <c r="P205" s="44" t="str">
        <f t="shared" si="71"/>
        <v/>
      </c>
      <c r="Q205" s="44" t="str">
        <f t="shared" si="72"/>
        <v/>
      </c>
      <c r="R205" s="32" t="str">
        <f t="shared" si="73"/>
        <v/>
      </c>
      <c r="S205" s="33"/>
      <c r="T205" s="91"/>
      <c r="U205" s="35" t="str">
        <f t="shared" si="77"/>
        <v/>
      </c>
      <c r="V205" s="33"/>
      <c r="W205" s="36" t="str">
        <f t="shared" si="78"/>
        <v/>
      </c>
      <c r="X205" s="36" t="str">
        <f t="shared" si="74"/>
        <v/>
      </c>
      <c r="Y205" s="36" t="str">
        <f t="shared" si="75"/>
        <v/>
      </c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2:53" x14ac:dyDescent="0.25">
      <c r="B206" s="23"/>
      <c r="C206" s="23"/>
      <c r="D206" s="24"/>
      <c r="E206" s="24"/>
      <c r="F206" s="25">
        <f t="shared" si="69"/>
        <v>2.5</v>
      </c>
      <c r="G206" s="26"/>
      <c r="H206" s="26"/>
      <c r="I206" s="27"/>
      <c r="J206" s="26"/>
      <c r="K206" s="48"/>
      <c r="L206" s="28"/>
      <c r="M206" s="29"/>
      <c r="N206" s="30">
        <f t="shared" si="76"/>
        <v>0</v>
      </c>
      <c r="O206" s="44" t="str">
        <f t="shared" si="70"/>
        <v/>
      </c>
      <c r="P206" s="44" t="str">
        <f t="shared" si="71"/>
        <v/>
      </c>
      <c r="Q206" s="44" t="str">
        <f t="shared" si="72"/>
        <v/>
      </c>
      <c r="R206" s="32" t="str">
        <f t="shared" si="73"/>
        <v/>
      </c>
      <c r="S206" s="33"/>
      <c r="T206" s="91"/>
      <c r="U206" s="35" t="str">
        <f t="shared" si="77"/>
        <v/>
      </c>
      <c r="V206" s="33"/>
      <c r="W206" s="36" t="str">
        <f t="shared" si="78"/>
        <v/>
      </c>
      <c r="X206" s="36" t="str">
        <f t="shared" si="74"/>
        <v/>
      </c>
      <c r="Y206" s="36" t="str">
        <f t="shared" si="75"/>
        <v/>
      </c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2:53" x14ac:dyDescent="0.25">
      <c r="B207" s="23"/>
      <c r="C207" s="23"/>
      <c r="D207" s="24"/>
      <c r="E207" s="24"/>
      <c r="F207" s="25">
        <f t="shared" si="69"/>
        <v>2.5</v>
      </c>
      <c r="G207" s="26"/>
      <c r="H207" s="26"/>
      <c r="I207" s="27"/>
      <c r="J207" s="26"/>
      <c r="K207" s="48"/>
      <c r="L207" s="28"/>
      <c r="M207" s="29"/>
      <c r="N207" s="30">
        <f t="shared" si="76"/>
        <v>0</v>
      </c>
      <c r="O207" s="44" t="str">
        <f t="shared" si="70"/>
        <v/>
      </c>
      <c r="P207" s="44" t="str">
        <f t="shared" si="71"/>
        <v/>
      </c>
      <c r="Q207" s="44" t="str">
        <f t="shared" si="72"/>
        <v/>
      </c>
      <c r="R207" s="32" t="str">
        <f t="shared" si="73"/>
        <v/>
      </c>
      <c r="S207" s="33"/>
      <c r="T207" s="91"/>
      <c r="U207" s="35" t="str">
        <f t="shared" si="77"/>
        <v/>
      </c>
      <c r="V207" s="33"/>
      <c r="W207" s="36" t="str">
        <f t="shared" si="78"/>
        <v/>
      </c>
      <c r="X207" s="36" t="str">
        <f t="shared" si="74"/>
        <v/>
      </c>
      <c r="Y207" s="36" t="str">
        <f t="shared" si="75"/>
        <v/>
      </c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2:53" x14ac:dyDescent="0.25">
      <c r="B208" s="23"/>
      <c r="C208" s="23"/>
      <c r="D208" s="24"/>
      <c r="E208" s="24"/>
      <c r="F208" s="25">
        <f t="shared" si="69"/>
        <v>2.5</v>
      </c>
      <c r="G208" s="26"/>
      <c r="H208" s="26"/>
      <c r="I208" s="27"/>
      <c r="J208" s="26"/>
      <c r="K208" s="48"/>
      <c r="L208" s="28"/>
      <c r="M208" s="29"/>
      <c r="N208" s="30">
        <f t="shared" si="76"/>
        <v>0</v>
      </c>
      <c r="O208" s="44" t="str">
        <f t="shared" si="70"/>
        <v/>
      </c>
      <c r="P208" s="44" t="str">
        <f t="shared" si="71"/>
        <v/>
      </c>
      <c r="Q208" s="44" t="str">
        <f t="shared" si="72"/>
        <v/>
      </c>
      <c r="R208" s="32" t="str">
        <f t="shared" si="73"/>
        <v/>
      </c>
      <c r="S208" s="33"/>
      <c r="T208" s="91"/>
      <c r="U208" s="35" t="str">
        <f t="shared" si="77"/>
        <v/>
      </c>
      <c r="V208" s="33"/>
      <c r="W208" s="36" t="str">
        <f t="shared" si="78"/>
        <v/>
      </c>
      <c r="X208" s="36" t="str">
        <f t="shared" si="74"/>
        <v/>
      </c>
      <c r="Y208" s="36" t="str">
        <f t="shared" si="75"/>
        <v/>
      </c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2:39" x14ac:dyDescent="0.25">
      <c r="B209" s="23"/>
      <c r="C209" s="23"/>
      <c r="D209" s="24"/>
      <c r="E209" s="24"/>
      <c r="F209" s="25">
        <f t="shared" si="69"/>
        <v>2.5</v>
      </c>
      <c r="G209" s="26"/>
      <c r="H209" s="26"/>
      <c r="I209" s="27"/>
      <c r="J209" s="26"/>
      <c r="K209" s="48"/>
      <c r="L209" s="28"/>
      <c r="M209" s="29"/>
      <c r="N209" s="30">
        <f t="shared" si="76"/>
        <v>0</v>
      </c>
      <c r="O209" s="44" t="str">
        <f t="shared" si="70"/>
        <v/>
      </c>
      <c r="P209" s="44" t="str">
        <f t="shared" si="71"/>
        <v/>
      </c>
      <c r="Q209" s="44" t="str">
        <f t="shared" si="72"/>
        <v/>
      </c>
      <c r="R209" s="32" t="str">
        <f t="shared" si="73"/>
        <v/>
      </c>
      <c r="S209" s="33"/>
      <c r="T209" s="91"/>
      <c r="U209" s="35" t="str">
        <f t="shared" si="77"/>
        <v/>
      </c>
      <c r="V209" s="33"/>
      <c r="W209" s="36" t="str">
        <f t="shared" si="78"/>
        <v/>
      </c>
      <c r="X209" s="36" t="str">
        <f t="shared" si="74"/>
        <v/>
      </c>
      <c r="Y209" s="36" t="str">
        <f t="shared" si="75"/>
        <v/>
      </c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2:39" x14ac:dyDescent="0.25">
      <c r="B210" s="23"/>
      <c r="C210" s="23"/>
      <c r="D210" s="24"/>
      <c r="E210" s="24"/>
      <c r="F210" s="25">
        <f t="shared" si="69"/>
        <v>2.5</v>
      </c>
      <c r="G210" s="26"/>
      <c r="H210" s="26"/>
      <c r="I210" s="27"/>
      <c r="J210" s="26"/>
      <c r="K210" s="48"/>
      <c r="L210" s="28"/>
      <c r="M210" s="29"/>
      <c r="N210" s="30">
        <f t="shared" si="76"/>
        <v>0</v>
      </c>
      <c r="O210" s="44" t="str">
        <f t="shared" si="70"/>
        <v/>
      </c>
      <c r="P210" s="44" t="str">
        <f t="shared" si="71"/>
        <v/>
      </c>
      <c r="Q210" s="44" t="str">
        <f t="shared" si="72"/>
        <v/>
      </c>
      <c r="R210" s="32" t="str">
        <f t="shared" si="73"/>
        <v/>
      </c>
      <c r="S210" s="33"/>
      <c r="T210" s="91"/>
      <c r="U210" s="35" t="str">
        <f t="shared" si="77"/>
        <v/>
      </c>
      <c r="V210" s="33"/>
      <c r="W210" s="36" t="str">
        <f t="shared" si="78"/>
        <v/>
      </c>
      <c r="X210" s="36" t="str">
        <f t="shared" si="74"/>
        <v/>
      </c>
      <c r="Y210" s="36" t="str">
        <f t="shared" si="75"/>
        <v/>
      </c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2:39" x14ac:dyDescent="0.25">
      <c r="B211" s="23"/>
      <c r="C211" s="23"/>
      <c r="D211" s="24"/>
      <c r="E211" s="24"/>
      <c r="F211" s="25">
        <f t="shared" si="69"/>
        <v>2.5</v>
      </c>
      <c r="G211" s="26"/>
      <c r="H211" s="26"/>
      <c r="I211" s="27"/>
      <c r="J211" s="26"/>
      <c r="K211" s="48"/>
      <c r="L211" s="28"/>
      <c r="M211" s="29"/>
      <c r="N211" s="30">
        <f t="shared" si="76"/>
        <v>0</v>
      </c>
      <c r="O211" s="44" t="str">
        <f t="shared" si="70"/>
        <v/>
      </c>
      <c r="P211" s="44" t="str">
        <f t="shared" si="71"/>
        <v/>
      </c>
      <c r="Q211" s="44" t="str">
        <f t="shared" si="72"/>
        <v/>
      </c>
      <c r="R211" s="32" t="str">
        <f t="shared" si="73"/>
        <v/>
      </c>
      <c r="S211" s="33"/>
      <c r="T211" s="91"/>
      <c r="U211" s="35" t="str">
        <f t="shared" si="77"/>
        <v/>
      </c>
      <c r="V211" s="33"/>
      <c r="W211" s="36" t="str">
        <f t="shared" si="78"/>
        <v/>
      </c>
      <c r="X211" s="36" t="str">
        <f t="shared" si="74"/>
        <v/>
      </c>
      <c r="Y211" s="36" t="str">
        <f t="shared" si="75"/>
        <v/>
      </c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2:39" x14ac:dyDescent="0.25">
      <c r="B212" s="23"/>
      <c r="C212" s="23"/>
      <c r="D212" s="24"/>
      <c r="E212" s="24"/>
      <c r="F212" s="25">
        <f t="shared" si="69"/>
        <v>2.5</v>
      </c>
      <c r="G212" s="26"/>
      <c r="H212" s="26"/>
      <c r="I212" s="27"/>
      <c r="J212" s="26"/>
      <c r="K212" s="48"/>
      <c r="L212" s="28"/>
      <c r="M212" s="29"/>
      <c r="N212" s="30">
        <f t="shared" si="76"/>
        <v>0</v>
      </c>
      <c r="O212" s="44" t="str">
        <f t="shared" si="70"/>
        <v/>
      </c>
      <c r="P212" s="44" t="str">
        <f t="shared" si="71"/>
        <v/>
      </c>
      <c r="Q212" s="44" t="str">
        <f t="shared" si="72"/>
        <v/>
      </c>
      <c r="R212" s="32" t="str">
        <f t="shared" si="73"/>
        <v/>
      </c>
      <c r="S212" s="33"/>
      <c r="T212" s="91"/>
      <c r="U212" s="35" t="str">
        <f t="shared" si="77"/>
        <v/>
      </c>
      <c r="V212" s="33"/>
      <c r="W212" s="36" t="str">
        <f t="shared" si="78"/>
        <v/>
      </c>
      <c r="X212" s="36" t="str">
        <f t="shared" si="74"/>
        <v/>
      </c>
      <c r="Y212" s="36" t="str">
        <f t="shared" si="75"/>
        <v/>
      </c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2:39" x14ac:dyDescent="0.25">
      <c r="B213" s="23"/>
      <c r="C213" s="23"/>
      <c r="D213" s="24"/>
      <c r="E213" s="24"/>
      <c r="F213" s="25">
        <f t="shared" si="69"/>
        <v>2.5</v>
      </c>
      <c r="G213" s="26"/>
      <c r="H213" s="26"/>
      <c r="I213" s="27"/>
      <c r="J213" s="26"/>
      <c r="K213" s="48"/>
      <c r="L213" s="28"/>
      <c r="M213" s="29"/>
      <c r="N213" s="30">
        <f t="shared" si="76"/>
        <v>0</v>
      </c>
      <c r="O213" s="44" t="str">
        <f t="shared" si="70"/>
        <v/>
      </c>
      <c r="P213" s="44" t="str">
        <f t="shared" si="71"/>
        <v/>
      </c>
      <c r="Q213" s="44" t="str">
        <f t="shared" si="72"/>
        <v/>
      </c>
      <c r="R213" s="32" t="str">
        <f t="shared" si="73"/>
        <v/>
      </c>
      <c r="S213" s="33"/>
      <c r="T213" s="91"/>
      <c r="U213" s="35" t="str">
        <f t="shared" si="77"/>
        <v/>
      </c>
      <c r="V213" s="33"/>
      <c r="W213" s="36" t="str">
        <f t="shared" si="78"/>
        <v/>
      </c>
      <c r="X213" s="36" t="str">
        <f t="shared" si="74"/>
        <v/>
      </c>
      <c r="Y213" s="36" t="str">
        <f t="shared" si="75"/>
        <v/>
      </c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2:39" x14ac:dyDescent="0.25">
      <c r="B214" s="23"/>
      <c r="C214" s="23"/>
      <c r="D214" s="24"/>
      <c r="E214" s="24"/>
      <c r="F214" s="25">
        <f t="shared" si="69"/>
        <v>2.5</v>
      </c>
      <c r="G214" s="26"/>
      <c r="H214" s="26"/>
      <c r="I214" s="27"/>
      <c r="J214" s="26"/>
      <c r="K214" s="48"/>
      <c r="L214" s="28"/>
      <c r="M214" s="29"/>
      <c r="N214" s="30">
        <f t="shared" si="76"/>
        <v>0</v>
      </c>
      <c r="O214" s="44" t="str">
        <f t="shared" si="70"/>
        <v/>
      </c>
      <c r="P214" s="44" t="str">
        <f t="shared" si="71"/>
        <v/>
      </c>
      <c r="Q214" s="44" t="str">
        <f t="shared" si="72"/>
        <v/>
      </c>
      <c r="R214" s="32" t="str">
        <f t="shared" si="73"/>
        <v/>
      </c>
      <c r="S214" s="33"/>
      <c r="T214" s="91"/>
      <c r="U214" s="35" t="str">
        <f t="shared" si="77"/>
        <v/>
      </c>
      <c r="V214" s="33"/>
      <c r="W214" s="36" t="str">
        <f t="shared" si="78"/>
        <v/>
      </c>
      <c r="X214" s="36" t="str">
        <f t="shared" si="74"/>
        <v/>
      </c>
      <c r="Y214" s="36" t="str">
        <f t="shared" si="75"/>
        <v/>
      </c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2:39" x14ac:dyDescent="0.25">
      <c r="B215" s="23"/>
      <c r="C215" s="23"/>
      <c r="D215" s="24"/>
      <c r="E215" s="24"/>
      <c r="F215" s="25">
        <f t="shared" si="69"/>
        <v>2.5</v>
      </c>
      <c r="G215" s="26"/>
      <c r="H215" s="26"/>
      <c r="I215" s="27"/>
      <c r="J215" s="26"/>
      <c r="K215" s="48"/>
      <c r="L215" s="28"/>
      <c r="M215" s="29"/>
      <c r="N215" s="30">
        <f t="shared" si="76"/>
        <v>0</v>
      </c>
      <c r="O215" s="44" t="str">
        <f t="shared" si="70"/>
        <v/>
      </c>
      <c r="P215" s="44" t="str">
        <f t="shared" si="71"/>
        <v/>
      </c>
      <c r="Q215" s="44" t="str">
        <f t="shared" si="72"/>
        <v/>
      </c>
      <c r="R215" s="32" t="str">
        <f t="shared" si="73"/>
        <v/>
      </c>
      <c r="S215" s="33"/>
      <c r="T215" s="91"/>
      <c r="U215" s="35" t="str">
        <f t="shared" si="77"/>
        <v/>
      </c>
      <c r="V215" s="33"/>
      <c r="W215" s="36" t="str">
        <f t="shared" si="78"/>
        <v/>
      </c>
      <c r="X215" s="36" t="str">
        <f t="shared" si="74"/>
        <v/>
      </c>
      <c r="Y215" s="36" t="str">
        <f t="shared" si="75"/>
        <v/>
      </c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2:39" x14ac:dyDescent="0.25">
      <c r="B216" s="23"/>
      <c r="C216" s="23"/>
      <c r="D216" s="24"/>
      <c r="E216" s="24"/>
      <c r="F216" s="25">
        <f t="shared" si="69"/>
        <v>2.5</v>
      </c>
      <c r="G216" s="26"/>
      <c r="H216" s="26"/>
      <c r="I216" s="27"/>
      <c r="J216" s="26"/>
      <c r="K216" s="48"/>
      <c r="L216" s="28"/>
      <c r="M216" s="29"/>
      <c r="N216" s="30">
        <f t="shared" si="76"/>
        <v>0</v>
      </c>
      <c r="O216" s="44" t="str">
        <f t="shared" si="70"/>
        <v/>
      </c>
      <c r="P216" s="44" t="str">
        <f t="shared" si="71"/>
        <v/>
      </c>
      <c r="Q216" s="44" t="str">
        <f t="shared" si="72"/>
        <v/>
      </c>
      <c r="R216" s="32" t="str">
        <f t="shared" si="73"/>
        <v/>
      </c>
      <c r="S216" s="33"/>
      <c r="T216" s="91"/>
      <c r="U216" s="35" t="str">
        <f t="shared" si="77"/>
        <v/>
      </c>
      <c r="V216" s="33"/>
      <c r="W216" s="36" t="str">
        <f t="shared" si="78"/>
        <v/>
      </c>
      <c r="X216" s="36" t="str">
        <f t="shared" si="74"/>
        <v/>
      </c>
      <c r="Y216" s="36" t="str">
        <f t="shared" si="75"/>
        <v/>
      </c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2:39" x14ac:dyDescent="0.25">
      <c r="B217" s="23"/>
      <c r="C217" s="23"/>
      <c r="D217" s="24"/>
      <c r="E217" s="24"/>
      <c r="F217" s="25">
        <f t="shared" si="69"/>
        <v>2.5</v>
      </c>
      <c r="G217" s="26"/>
      <c r="H217" s="26"/>
      <c r="I217" s="27"/>
      <c r="J217" s="26"/>
      <c r="K217" s="48"/>
      <c r="L217" s="28"/>
      <c r="M217" s="29"/>
      <c r="N217" s="30">
        <f t="shared" si="76"/>
        <v>0</v>
      </c>
      <c r="O217" s="44" t="str">
        <f t="shared" si="70"/>
        <v/>
      </c>
      <c r="P217" s="44" t="str">
        <f t="shared" si="71"/>
        <v/>
      </c>
      <c r="Q217" s="44" t="str">
        <f t="shared" si="72"/>
        <v/>
      </c>
      <c r="R217" s="32" t="str">
        <f t="shared" si="73"/>
        <v/>
      </c>
      <c r="S217" s="33"/>
      <c r="T217" s="91"/>
      <c r="U217" s="35" t="str">
        <f t="shared" si="77"/>
        <v/>
      </c>
      <c r="V217" s="33"/>
      <c r="W217" s="36" t="str">
        <f t="shared" si="78"/>
        <v/>
      </c>
      <c r="X217" s="36" t="str">
        <f t="shared" si="74"/>
        <v/>
      </c>
      <c r="Y217" s="36" t="str">
        <f t="shared" si="75"/>
        <v/>
      </c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2:39" x14ac:dyDescent="0.25">
      <c r="B218" s="23"/>
      <c r="C218" s="23"/>
      <c r="D218" s="24"/>
      <c r="E218" s="24"/>
      <c r="F218" s="25">
        <f t="shared" si="69"/>
        <v>2.5</v>
      </c>
      <c r="G218" s="26"/>
      <c r="H218" s="26"/>
      <c r="I218" s="27"/>
      <c r="J218" s="26"/>
      <c r="K218" s="48"/>
      <c r="L218" s="28"/>
      <c r="M218" s="29"/>
      <c r="N218" s="30">
        <f t="shared" si="76"/>
        <v>0</v>
      </c>
      <c r="O218" s="44" t="str">
        <f t="shared" si="70"/>
        <v/>
      </c>
      <c r="P218" s="44" t="str">
        <f t="shared" si="71"/>
        <v/>
      </c>
      <c r="Q218" s="44" t="str">
        <f t="shared" si="72"/>
        <v/>
      </c>
      <c r="R218" s="32" t="str">
        <f t="shared" si="73"/>
        <v/>
      </c>
      <c r="S218" s="33"/>
      <c r="T218" s="91"/>
      <c r="U218" s="35" t="str">
        <f t="shared" si="77"/>
        <v/>
      </c>
      <c r="V218" s="33"/>
      <c r="W218" s="36" t="str">
        <f t="shared" si="78"/>
        <v/>
      </c>
      <c r="X218" s="36" t="str">
        <f t="shared" si="74"/>
        <v/>
      </c>
      <c r="Y218" s="36" t="str">
        <f t="shared" si="75"/>
        <v/>
      </c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2:39" x14ac:dyDescent="0.25">
      <c r="B219" s="23"/>
      <c r="C219" s="23"/>
      <c r="D219" s="24"/>
      <c r="E219" s="24"/>
      <c r="F219" s="25">
        <f t="shared" si="69"/>
        <v>2.5</v>
      </c>
      <c r="G219" s="26"/>
      <c r="H219" s="26"/>
      <c r="I219" s="27"/>
      <c r="J219" s="26"/>
      <c r="K219" s="48"/>
      <c r="L219" s="28"/>
      <c r="M219" s="29"/>
      <c r="N219" s="30">
        <f t="shared" si="76"/>
        <v>0</v>
      </c>
      <c r="O219" s="44" t="str">
        <f t="shared" si="70"/>
        <v/>
      </c>
      <c r="P219" s="44" t="str">
        <f t="shared" si="71"/>
        <v/>
      </c>
      <c r="Q219" s="44" t="str">
        <f t="shared" si="72"/>
        <v/>
      </c>
      <c r="R219" s="32" t="str">
        <f t="shared" si="73"/>
        <v/>
      </c>
      <c r="S219" s="33"/>
      <c r="T219" s="91"/>
      <c r="U219" s="35" t="str">
        <f t="shared" si="77"/>
        <v/>
      </c>
      <c r="V219" s="33"/>
      <c r="W219" s="36" t="str">
        <f t="shared" si="78"/>
        <v/>
      </c>
      <c r="X219" s="36" t="str">
        <f t="shared" si="74"/>
        <v/>
      </c>
      <c r="Y219" s="36" t="str">
        <f t="shared" si="75"/>
        <v/>
      </c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2:39" x14ac:dyDescent="0.25">
      <c r="B220" s="23"/>
      <c r="C220" s="23"/>
      <c r="D220" s="24"/>
      <c r="E220" s="24"/>
      <c r="F220" s="25">
        <f t="shared" si="69"/>
        <v>2.5</v>
      </c>
      <c r="G220" s="26"/>
      <c r="H220" s="26"/>
      <c r="I220" s="27"/>
      <c r="J220" s="26"/>
      <c r="K220" s="48"/>
      <c r="L220" s="28"/>
      <c r="M220" s="29"/>
      <c r="N220" s="30">
        <f t="shared" si="76"/>
        <v>0</v>
      </c>
      <c r="O220" s="44" t="str">
        <f t="shared" si="70"/>
        <v/>
      </c>
      <c r="P220" s="44" t="str">
        <f t="shared" si="71"/>
        <v/>
      </c>
      <c r="Q220" s="44" t="str">
        <f t="shared" si="72"/>
        <v/>
      </c>
      <c r="R220" s="32" t="str">
        <f t="shared" si="73"/>
        <v/>
      </c>
      <c r="S220" s="33"/>
      <c r="T220" s="91"/>
      <c r="U220" s="35" t="str">
        <f t="shared" si="77"/>
        <v/>
      </c>
      <c r="V220" s="33"/>
      <c r="W220" s="36" t="str">
        <f t="shared" si="78"/>
        <v/>
      </c>
      <c r="X220" s="36" t="str">
        <f t="shared" si="74"/>
        <v/>
      </c>
      <c r="Y220" s="36" t="str">
        <f t="shared" si="75"/>
        <v/>
      </c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2:39" x14ac:dyDescent="0.25">
      <c r="B221" s="23"/>
      <c r="C221" s="23"/>
      <c r="D221" s="24"/>
      <c r="E221" s="24"/>
      <c r="F221" s="25">
        <f t="shared" si="69"/>
        <v>2.5</v>
      </c>
      <c r="G221" s="26"/>
      <c r="H221" s="26"/>
      <c r="I221" s="27"/>
      <c r="J221" s="26"/>
      <c r="K221" s="48"/>
      <c r="L221" s="28"/>
      <c r="M221" s="29"/>
      <c r="N221" s="30">
        <f t="shared" si="76"/>
        <v>0</v>
      </c>
      <c r="O221" s="44" t="str">
        <f t="shared" si="70"/>
        <v/>
      </c>
      <c r="P221" s="44" t="str">
        <f t="shared" si="71"/>
        <v/>
      </c>
      <c r="Q221" s="44" t="str">
        <f t="shared" si="72"/>
        <v/>
      </c>
      <c r="R221" s="32" t="str">
        <f t="shared" si="73"/>
        <v/>
      </c>
      <c r="S221" s="33"/>
      <c r="T221" s="91"/>
      <c r="U221" s="35" t="str">
        <f t="shared" si="77"/>
        <v/>
      </c>
      <c r="V221" s="33"/>
      <c r="W221" s="36" t="str">
        <f t="shared" si="78"/>
        <v/>
      </c>
      <c r="X221" s="36" t="str">
        <f t="shared" si="74"/>
        <v/>
      </c>
      <c r="Y221" s="36" t="str">
        <f t="shared" si="75"/>
        <v/>
      </c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2:39" x14ac:dyDescent="0.25">
      <c r="B222" s="23"/>
      <c r="C222" s="23"/>
      <c r="D222" s="24"/>
      <c r="E222" s="24"/>
      <c r="F222" s="25">
        <f t="shared" si="69"/>
        <v>2.5</v>
      </c>
      <c r="G222" s="26"/>
      <c r="H222" s="26"/>
      <c r="I222" s="27"/>
      <c r="J222" s="26"/>
      <c r="K222" s="48"/>
      <c r="L222" s="28"/>
      <c r="M222" s="29"/>
      <c r="N222" s="30">
        <f t="shared" si="76"/>
        <v>0</v>
      </c>
      <c r="O222" s="44" t="str">
        <f t="shared" si="70"/>
        <v/>
      </c>
      <c r="P222" s="44" t="str">
        <f t="shared" si="71"/>
        <v/>
      </c>
      <c r="Q222" s="44" t="str">
        <f t="shared" si="72"/>
        <v/>
      </c>
      <c r="R222" s="32" t="str">
        <f t="shared" si="73"/>
        <v/>
      </c>
      <c r="S222" s="33"/>
      <c r="T222" s="91"/>
      <c r="U222" s="35" t="str">
        <f t="shared" si="77"/>
        <v/>
      </c>
      <c r="V222" s="33"/>
      <c r="W222" s="36" t="str">
        <f t="shared" si="78"/>
        <v/>
      </c>
      <c r="X222" s="36" t="str">
        <f t="shared" si="74"/>
        <v/>
      </c>
      <c r="Y222" s="36" t="str">
        <f t="shared" si="75"/>
        <v/>
      </c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2:39" x14ac:dyDescent="0.25">
      <c r="B223" s="23"/>
      <c r="C223" s="23"/>
      <c r="D223" s="24"/>
      <c r="E223" s="24"/>
      <c r="F223" s="25">
        <f t="shared" si="69"/>
        <v>2.5</v>
      </c>
      <c r="G223" s="26"/>
      <c r="H223" s="26"/>
      <c r="I223" s="27"/>
      <c r="J223" s="26"/>
      <c r="K223" s="48"/>
      <c r="L223" s="28"/>
      <c r="M223" s="29"/>
      <c r="N223" s="30">
        <f t="shared" si="76"/>
        <v>0</v>
      </c>
      <c r="O223" s="44" t="str">
        <f t="shared" si="70"/>
        <v/>
      </c>
      <c r="P223" s="44" t="str">
        <f t="shared" si="71"/>
        <v/>
      </c>
      <c r="Q223" s="44" t="str">
        <f t="shared" si="72"/>
        <v/>
      </c>
      <c r="R223" s="32" t="str">
        <f t="shared" si="73"/>
        <v/>
      </c>
      <c r="S223" s="33"/>
      <c r="T223" s="91"/>
      <c r="U223" s="35" t="str">
        <f t="shared" si="77"/>
        <v/>
      </c>
      <c r="V223" s="33"/>
      <c r="W223" s="36" t="str">
        <f t="shared" si="78"/>
        <v/>
      </c>
      <c r="X223" s="36" t="str">
        <f t="shared" si="74"/>
        <v/>
      </c>
      <c r="Y223" s="36" t="str">
        <f t="shared" si="75"/>
        <v/>
      </c>
    </row>
    <row r="224" spans="2:39" x14ac:dyDescent="0.25">
      <c r="B224" s="23"/>
      <c r="C224" s="23"/>
      <c r="D224" s="24"/>
      <c r="E224" s="24"/>
      <c r="F224" s="25">
        <f t="shared" si="69"/>
        <v>2.5</v>
      </c>
      <c r="G224" s="26"/>
      <c r="H224" s="26"/>
      <c r="I224" s="27"/>
      <c r="J224" s="26"/>
      <c r="K224" s="48"/>
      <c r="L224" s="28"/>
      <c r="M224" s="29"/>
      <c r="N224" s="30">
        <f t="shared" si="76"/>
        <v>0</v>
      </c>
      <c r="O224" s="44" t="str">
        <f t="shared" si="70"/>
        <v/>
      </c>
      <c r="P224" s="44" t="str">
        <f t="shared" si="71"/>
        <v/>
      </c>
      <c r="Q224" s="44" t="str">
        <f t="shared" si="72"/>
        <v/>
      </c>
      <c r="R224" s="32" t="str">
        <f t="shared" si="73"/>
        <v/>
      </c>
      <c r="S224" s="33"/>
      <c r="T224" s="91"/>
      <c r="U224" s="35" t="str">
        <f t="shared" si="77"/>
        <v/>
      </c>
      <c r="V224" s="33"/>
      <c r="W224" s="36" t="str">
        <f t="shared" si="78"/>
        <v/>
      </c>
      <c r="X224" s="36" t="str">
        <f t="shared" si="74"/>
        <v/>
      </c>
      <c r="Y224" s="36" t="str">
        <f t="shared" si="75"/>
        <v/>
      </c>
    </row>
    <row r="225" spans="2:25" x14ac:dyDescent="0.25">
      <c r="B225" s="23"/>
      <c r="C225" s="23"/>
      <c r="D225" s="24"/>
      <c r="E225" s="24"/>
      <c r="F225" s="25">
        <f t="shared" si="69"/>
        <v>2.5</v>
      </c>
      <c r="G225" s="26"/>
      <c r="H225" s="26"/>
      <c r="I225" s="27"/>
      <c r="J225" s="26"/>
      <c r="K225" s="48"/>
      <c r="L225" s="28"/>
      <c r="M225" s="29"/>
      <c r="N225" s="30">
        <f t="shared" si="76"/>
        <v>0</v>
      </c>
      <c r="O225" s="44" t="str">
        <f t="shared" si="70"/>
        <v/>
      </c>
      <c r="P225" s="44" t="str">
        <f t="shared" si="71"/>
        <v/>
      </c>
      <c r="Q225" s="44" t="str">
        <f t="shared" si="72"/>
        <v/>
      </c>
      <c r="R225" s="32" t="str">
        <f t="shared" si="73"/>
        <v/>
      </c>
      <c r="S225" s="33"/>
      <c r="T225" s="91"/>
      <c r="U225" s="35" t="str">
        <f t="shared" si="77"/>
        <v/>
      </c>
      <c r="V225" s="33"/>
      <c r="W225" s="36" t="str">
        <f t="shared" si="78"/>
        <v/>
      </c>
      <c r="X225" s="36" t="str">
        <f t="shared" si="74"/>
        <v/>
      </c>
      <c r="Y225" s="36" t="str">
        <f t="shared" si="75"/>
        <v/>
      </c>
    </row>
    <row r="226" spans="2:25" x14ac:dyDescent="0.25">
      <c r="B226" s="23"/>
      <c r="C226" s="23"/>
      <c r="D226" s="24"/>
      <c r="E226" s="24"/>
      <c r="F226" s="25">
        <f t="shared" si="69"/>
        <v>2.5</v>
      </c>
      <c r="G226" s="26"/>
      <c r="H226" s="26"/>
      <c r="I226" s="27"/>
      <c r="J226" s="26"/>
      <c r="K226" s="48"/>
      <c r="L226" s="28"/>
      <c r="M226" s="29"/>
      <c r="N226" s="30">
        <f t="shared" si="76"/>
        <v>0</v>
      </c>
      <c r="O226" s="44" t="str">
        <f t="shared" si="70"/>
        <v/>
      </c>
      <c r="P226" s="44" t="str">
        <f t="shared" si="71"/>
        <v/>
      </c>
      <c r="Q226" s="44" t="str">
        <f t="shared" si="72"/>
        <v/>
      </c>
      <c r="R226" s="32" t="str">
        <f t="shared" si="73"/>
        <v/>
      </c>
      <c r="S226" s="33"/>
      <c r="T226" s="91"/>
      <c r="U226" s="35" t="str">
        <f t="shared" si="77"/>
        <v/>
      </c>
      <c r="V226" s="33"/>
      <c r="W226" s="36" t="str">
        <f t="shared" si="78"/>
        <v/>
      </c>
      <c r="X226" s="36" t="str">
        <f t="shared" si="74"/>
        <v/>
      </c>
      <c r="Y226" s="36" t="str">
        <f t="shared" si="75"/>
        <v/>
      </c>
    </row>
    <row r="227" spans="2:25" x14ac:dyDescent="0.25">
      <c r="B227" s="23"/>
      <c r="C227" s="23"/>
      <c r="D227" s="24"/>
      <c r="E227" s="24"/>
      <c r="F227" s="25">
        <f t="shared" si="69"/>
        <v>2.5</v>
      </c>
      <c r="G227" s="26"/>
      <c r="H227" s="26"/>
      <c r="I227" s="27"/>
      <c r="J227" s="26"/>
      <c r="K227" s="48"/>
      <c r="L227" s="28"/>
      <c r="M227" s="29"/>
      <c r="N227" s="30">
        <f t="shared" si="76"/>
        <v>0</v>
      </c>
      <c r="O227" s="44" t="str">
        <f t="shared" si="70"/>
        <v/>
      </c>
      <c r="P227" s="44" t="str">
        <f t="shared" si="71"/>
        <v/>
      </c>
      <c r="Q227" s="44" t="str">
        <f t="shared" si="72"/>
        <v/>
      </c>
      <c r="R227" s="32" t="str">
        <f t="shared" si="73"/>
        <v/>
      </c>
      <c r="S227" s="33"/>
      <c r="T227" s="91"/>
      <c r="U227" s="35" t="str">
        <f t="shared" si="77"/>
        <v/>
      </c>
      <c r="V227" s="33"/>
      <c r="W227" s="36" t="str">
        <f t="shared" si="78"/>
        <v/>
      </c>
      <c r="X227" s="36" t="str">
        <f t="shared" si="74"/>
        <v/>
      </c>
      <c r="Y227" s="36" t="str">
        <f t="shared" si="75"/>
        <v/>
      </c>
    </row>
    <row r="228" spans="2:25" x14ac:dyDescent="0.25">
      <c r="B228" s="23"/>
      <c r="C228" s="23"/>
      <c r="D228" s="24"/>
      <c r="E228" s="24"/>
      <c r="F228" s="25">
        <f t="shared" si="69"/>
        <v>2.5</v>
      </c>
      <c r="G228" s="26"/>
      <c r="H228" s="26"/>
      <c r="I228" s="27"/>
      <c r="J228" s="26"/>
      <c r="K228" s="48"/>
      <c r="L228" s="28"/>
      <c r="M228" s="29"/>
      <c r="N228" s="30">
        <f t="shared" si="76"/>
        <v>0</v>
      </c>
      <c r="O228" s="44" t="str">
        <f t="shared" si="70"/>
        <v/>
      </c>
      <c r="P228" s="44" t="str">
        <f t="shared" si="71"/>
        <v/>
      </c>
      <c r="Q228" s="44" t="str">
        <f t="shared" si="72"/>
        <v/>
      </c>
      <c r="R228" s="32" t="str">
        <f t="shared" si="73"/>
        <v/>
      </c>
      <c r="S228" s="33"/>
      <c r="T228" s="91"/>
      <c r="U228" s="35" t="str">
        <f t="shared" si="77"/>
        <v/>
      </c>
      <c r="V228" s="33"/>
      <c r="W228" s="36" t="str">
        <f t="shared" si="78"/>
        <v/>
      </c>
      <c r="X228" s="36" t="str">
        <f t="shared" si="74"/>
        <v/>
      </c>
      <c r="Y228" s="36" t="str">
        <f t="shared" si="75"/>
        <v/>
      </c>
    </row>
    <row r="229" spans="2:25" x14ac:dyDescent="0.25">
      <c r="B229" s="23"/>
      <c r="C229" s="23"/>
      <c r="D229" s="24"/>
      <c r="E229" s="24"/>
      <c r="F229" s="25">
        <f t="shared" si="69"/>
        <v>2.5</v>
      </c>
      <c r="G229" s="26"/>
      <c r="H229" s="26"/>
      <c r="I229" s="27"/>
      <c r="J229" s="26"/>
      <c r="K229" s="48"/>
      <c r="L229" s="28"/>
      <c r="M229" s="29"/>
      <c r="N229" s="30">
        <f t="shared" si="76"/>
        <v>0</v>
      </c>
      <c r="O229" s="44" t="str">
        <f t="shared" si="70"/>
        <v/>
      </c>
      <c r="P229" s="44" t="str">
        <f t="shared" si="71"/>
        <v/>
      </c>
      <c r="Q229" s="44" t="str">
        <f t="shared" si="72"/>
        <v/>
      </c>
      <c r="R229" s="32" t="str">
        <f t="shared" si="73"/>
        <v/>
      </c>
      <c r="S229" s="33"/>
      <c r="T229" s="91"/>
      <c r="U229" s="35" t="str">
        <f t="shared" si="77"/>
        <v/>
      </c>
      <c r="V229" s="33"/>
      <c r="W229" s="36" t="str">
        <f t="shared" si="78"/>
        <v/>
      </c>
      <c r="X229" s="36" t="str">
        <f t="shared" si="74"/>
        <v/>
      </c>
      <c r="Y229" s="36" t="str">
        <f t="shared" si="75"/>
        <v/>
      </c>
    </row>
    <row r="230" spans="2:25" x14ac:dyDescent="0.25">
      <c r="B230" s="23"/>
      <c r="C230" s="23"/>
      <c r="D230" s="24"/>
      <c r="E230" s="24"/>
      <c r="F230" s="25">
        <f t="shared" si="69"/>
        <v>2.5</v>
      </c>
      <c r="G230" s="26"/>
      <c r="H230" s="26"/>
      <c r="I230" s="27"/>
      <c r="J230" s="26"/>
      <c r="K230" s="48"/>
      <c r="L230" s="28"/>
      <c r="M230" s="29"/>
      <c r="N230" s="30">
        <f t="shared" si="76"/>
        <v>0</v>
      </c>
      <c r="O230" s="44" t="str">
        <f t="shared" si="70"/>
        <v/>
      </c>
      <c r="P230" s="44" t="str">
        <f t="shared" si="71"/>
        <v/>
      </c>
      <c r="Q230" s="44" t="str">
        <f t="shared" si="72"/>
        <v/>
      </c>
      <c r="R230" s="32" t="str">
        <f t="shared" si="73"/>
        <v/>
      </c>
      <c r="S230" s="33"/>
      <c r="T230" s="91"/>
      <c r="U230" s="35" t="str">
        <f t="shared" si="77"/>
        <v/>
      </c>
      <c r="V230" s="33"/>
      <c r="W230" s="36" t="str">
        <f t="shared" si="78"/>
        <v/>
      </c>
      <c r="X230" s="36" t="str">
        <f t="shared" si="74"/>
        <v/>
      </c>
      <c r="Y230" s="36" t="str">
        <f t="shared" si="75"/>
        <v/>
      </c>
    </row>
    <row r="231" spans="2:25" x14ac:dyDescent="0.25">
      <c r="B231" s="23"/>
      <c r="C231" s="23"/>
      <c r="D231" s="24"/>
      <c r="E231" s="24"/>
      <c r="F231" s="25">
        <f t="shared" si="69"/>
        <v>2.5</v>
      </c>
      <c r="G231" s="26"/>
      <c r="H231" s="26"/>
      <c r="I231" s="27"/>
      <c r="J231" s="26"/>
      <c r="K231" s="48"/>
      <c r="L231" s="28"/>
      <c r="M231" s="29"/>
      <c r="N231" s="30">
        <f t="shared" si="76"/>
        <v>0</v>
      </c>
      <c r="O231" s="44" t="str">
        <f t="shared" si="70"/>
        <v/>
      </c>
      <c r="P231" s="44" t="str">
        <f t="shared" si="71"/>
        <v/>
      </c>
      <c r="Q231" s="44" t="str">
        <f t="shared" si="72"/>
        <v/>
      </c>
      <c r="R231" s="32" t="str">
        <f t="shared" si="73"/>
        <v/>
      </c>
      <c r="S231" s="33"/>
      <c r="T231" s="91"/>
      <c r="U231" s="35" t="str">
        <f t="shared" si="77"/>
        <v/>
      </c>
      <c r="V231" s="33"/>
      <c r="W231" s="36" t="str">
        <f t="shared" si="78"/>
        <v/>
      </c>
      <c r="X231" s="36" t="str">
        <f t="shared" si="74"/>
        <v/>
      </c>
      <c r="Y231" s="36" t="str">
        <f t="shared" si="75"/>
        <v/>
      </c>
    </row>
    <row r="232" spans="2:25" x14ac:dyDescent="0.25">
      <c r="B232" s="23"/>
      <c r="C232" s="23"/>
      <c r="D232" s="24"/>
      <c r="E232" s="24"/>
      <c r="F232" s="25">
        <f t="shared" si="69"/>
        <v>2.5</v>
      </c>
      <c r="G232" s="26"/>
      <c r="H232" s="26"/>
      <c r="I232" s="27"/>
      <c r="J232" s="26"/>
      <c r="K232" s="48"/>
      <c r="L232" s="28"/>
      <c r="M232" s="29"/>
      <c r="N232" s="30">
        <f t="shared" si="76"/>
        <v>0</v>
      </c>
      <c r="O232" s="44" t="str">
        <f t="shared" si="70"/>
        <v/>
      </c>
      <c r="P232" s="44" t="str">
        <f t="shared" si="71"/>
        <v/>
      </c>
      <c r="Q232" s="44" t="str">
        <f t="shared" si="72"/>
        <v/>
      </c>
      <c r="R232" s="32" t="str">
        <f t="shared" si="73"/>
        <v/>
      </c>
      <c r="S232" s="33"/>
      <c r="T232" s="91"/>
      <c r="U232" s="35" t="str">
        <f t="shared" si="77"/>
        <v/>
      </c>
      <c r="V232" s="33"/>
      <c r="W232" s="36" t="str">
        <f t="shared" si="78"/>
        <v/>
      </c>
      <c r="X232" s="36" t="str">
        <f t="shared" si="74"/>
        <v/>
      </c>
      <c r="Y232" s="36" t="str">
        <f t="shared" si="75"/>
        <v/>
      </c>
    </row>
    <row r="233" spans="2:25" x14ac:dyDescent="0.25">
      <c r="B233" s="23"/>
      <c r="C233" s="23"/>
      <c r="D233" s="24"/>
      <c r="E233" s="24"/>
      <c r="F233" s="25">
        <f t="shared" si="69"/>
        <v>2.5</v>
      </c>
      <c r="G233" s="26"/>
      <c r="H233" s="26"/>
      <c r="I233" s="27"/>
      <c r="J233" s="26"/>
      <c r="K233" s="48"/>
      <c r="L233" s="28"/>
      <c r="M233" s="29"/>
      <c r="N233" s="30">
        <f t="shared" si="76"/>
        <v>0</v>
      </c>
      <c r="O233" s="44" t="str">
        <f t="shared" si="70"/>
        <v/>
      </c>
      <c r="P233" s="44" t="str">
        <f t="shared" si="71"/>
        <v/>
      </c>
      <c r="Q233" s="44" t="str">
        <f t="shared" si="72"/>
        <v/>
      </c>
      <c r="R233" s="32" t="str">
        <f t="shared" si="73"/>
        <v/>
      </c>
      <c r="S233" s="33"/>
      <c r="T233" s="91"/>
      <c r="U233" s="35" t="str">
        <f t="shared" si="77"/>
        <v/>
      </c>
      <c r="V233" s="33"/>
      <c r="W233" s="36" t="str">
        <f t="shared" si="78"/>
        <v/>
      </c>
      <c r="X233" s="36" t="str">
        <f t="shared" si="74"/>
        <v/>
      </c>
      <c r="Y233" s="36" t="str">
        <f t="shared" si="75"/>
        <v/>
      </c>
    </row>
    <row r="234" spans="2:25" x14ac:dyDescent="0.25">
      <c r="B234" s="23"/>
      <c r="C234" s="23"/>
      <c r="D234" s="24"/>
      <c r="E234" s="24"/>
      <c r="F234" s="25">
        <f t="shared" si="69"/>
        <v>2.5</v>
      </c>
      <c r="G234" s="26"/>
      <c r="H234" s="26"/>
      <c r="I234" s="27"/>
      <c r="J234" s="26"/>
      <c r="K234" s="48"/>
      <c r="L234" s="28"/>
      <c r="M234" s="29"/>
      <c r="N234" s="30">
        <f t="shared" si="76"/>
        <v>0</v>
      </c>
      <c r="O234" s="44" t="str">
        <f t="shared" si="70"/>
        <v/>
      </c>
      <c r="P234" s="44" t="str">
        <f t="shared" si="71"/>
        <v/>
      </c>
      <c r="Q234" s="44" t="str">
        <f t="shared" si="72"/>
        <v/>
      </c>
      <c r="R234" s="32" t="str">
        <f t="shared" si="73"/>
        <v/>
      </c>
      <c r="S234" s="33"/>
      <c r="T234" s="91"/>
      <c r="U234" s="35" t="str">
        <f t="shared" si="77"/>
        <v/>
      </c>
      <c r="V234" s="33"/>
      <c r="W234" s="36" t="str">
        <f t="shared" si="78"/>
        <v/>
      </c>
      <c r="X234" s="36" t="str">
        <f t="shared" si="74"/>
        <v/>
      </c>
      <c r="Y234" s="36" t="str">
        <f t="shared" si="75"/>
        <v/>
      </c>
    </row>
    <row r="235" spans="2:25" x14ac:dyDescent="0.25">
      <c r="B235" s="23"/>
      <c r="C235" s="23"/>
      <c r="D235" s="24"/>
      <c r="E235" s="24"/>
      <c r="F235" s="25">
        <f t="shared" si="69"/>
        <v>2.5</v>
      </c>
      <c r="G235" s="26"/>
      <c r="H235" s="26"/>
      <c r="I235" s="27"/>
      <c r="J235" s="26"/>
      <c r="K235" s="48"/>
      <c r="L235" s="28"/>
      <c r="M235" s="29"/>
      <c r="N235" s="30">
        <f t="shared" si="76"/>
        <v>0</v>
      </c>
      <c r="O235" s="44" t="str">
        <f t="shared" si="70"/>
        <v/>
      </c>
      <c r="P235" s="44" t="str">
        <f t="shared" si="71"/>
        <v/>
      </c>
      <c r="Q235" s="44" t="str">
        <f t="shared" si="72"/>
        <v/>
      </c>
      <c r="R235" s="32" t="str">
        <f t="shared" si="73"/>
        <v/>
      </c>
      <c r="S235" s="33"/>
      <c r="T235" s="91"/>
      <c r="U235" s="35" t="str">
        <f t="shared" si="77"/>
        <v/>
      </c>
      <c r="V235" s="33"/>
      <c r="W235" s="36" t="str">
        <f t="shared" si="78"/>
        <v/>
      </c>
      <c r="X235" s="36" t="str">
        <f t="shared" si="74"/>
        <v/>
      </c>
      <c r="Y235" s="36" t="str">
        <f t="shared" si="75"/>
        <v/>
      </c>
    </row>
    <row r="236" spans="2:25" x14ac:dyDescent="0.25">
      <c r="B236" s="23"/>
      <c r="C236" s="23"/>
      <c r="D236" s="24"/>
      <c r="E236" s="24"/>
      <c r="F236" s="25">
        <f t="shared" si="69"/>
        <v>2.5</v>
      </c>
      <c r="G236" s="26"/>
      <c r="H236" s="26"/>
      <c r="I236" s="27"/>
      <c r="J236" s="26"/>
      <c r="K236" s="48"/>
      <c r="L236" s="28"/>
      <c r="M236" s="29"/>
      <c r="N236" s="30">
        <f t="shared" si="76"/>
        <v>0</v>
      </c>
      <c r="O236" s="44" t="str">
        <f t="shared" si="70"/>
        <v/>
      </c>
      <c r="P236" s="44" t="str">
        <f t="shared" si="71"/>
        <v/>
      </c>
      <c r="Q236" s="44" t="str">
        <f t="shared" si="72"/>
        <v/>
      </c>
      <c r="R236" s="32" t="str">
        <f t="shared" si="73"/>
        <v/>
      </c>
      <c r="S236" s="33"/>
      <c r="T236" s="91"/>
      <c r="U236" s="35" t="str">
        <f t="shared" si="77"/>
        <v/>
      </c>
      <c r="V236" s="33"/>
      <c r="W236" s="36" t="str">
        <f t="shared" si="78"/>
        <v/>
      </c>
      <c r="X236" s="36" t="str">
        <f t="shared" si="74"/>
        <v/>
      </c>
      <c r="Y236" s="36" t="str">
        <f t="shared" si="75"/>
        <v/>
      </c>
    </row>
    <row r="237" spans="2:25" x14ac:dyDescent="0.25">
      <c r="B237" s="23"/>
      <c r="C237" s="23"/>
      <c r="D237" s="24"/>
      <c r="E237" s="24"/>
      <c r="F237" s="25">
        <f t="shared" si="69"/>
        <v>2.5</v>
      </c>
      <c r="G237" s="26"/>
      <c r="H237" s="26"/>
      <c r="I237" s="27"/>
      <c r="J237" s="26"/>
      <c r="K237" s="48"/>
      <c r="L237" s="28"/>
      <c r="M237" s="29"/>
      <c r="N237" s="30">
        <f t="shared" si="76"/>
        <v>0</v>
      </c>
      <c r="O237" s="44" t="str">
        <f t="shared" si="70"/>
        <v/>
      </c>
      <c r="P237" s="44" t="str">
        <f t="shared" si="71"/>
        <v/>
      </c>
      <c r="Q237" s="44" t="str">
        <f t="shared" si="72"/>
        <v/>
      </c>
      <c r="R237" s="32" t="str">
        <f t="shared" si="73"/>
        <v/>
      </c>
      <c r="S237" s="33"/>
      <c r="T237" s="91"/>
      <c r="U237" s="35" t="str">
        <f t="shared" si="77"/>
        <v/>
      </c>
      <c r="V237" s="33"/>
      <c r="W237" s="36" t="str">
        <f t="shared" si="78"/>
        <v/>
      </c>
      <c r="X237" s="36" t="str">
        <f t="shared" si="74"/>
        <v/>
      </c>
      <c r="Y237" s="36" t="str">
        <f t="shared" si="75"/>
        <v/>
      </c>
    </row>
    <row r="238" spans="2:25" x14ac:dyDescent="0.25">
      <c r="B238" s="23"/>
      <c r="C238" s="23"/>
      <c r="D238" s="24"/>
      <c r="E238" s="24"/>
      <c r="F238" s="25">
        <f t="shared" si="69"/>
        <v>2.5</v>
      </c>
      <c r="G238" s="26"/>
      <c r="H238" s="26"/>
      <c r="I238" s="27"/>
      <c r="J238" s="26"/>
      <c r="K238" s="48"/>
      <c r="L238" s="28"/>
      <c r="M238" s="29"/>
      <c r="N238" s="30">
        <f t="shared" si="76"/>
        <v>0</v>
      </c>
      <c r="O238" s="44" t="str">
        <f t="shared" si="70"/>
        <v/>
      </c>
      <c r="P238" s="44" t="str">
        <f t="shared" si="71"/>
        <v/>
      </c>
      <c r="Q238" s="44" t="str">
        <f t="shared" si="72"/>
        <v/>
      </c>
      <c r="R238" s="32" t="str">
        <f t="shared" si="73"/>
        <v/>
      </c>
      <c r="S238" s="33"/>
      <c r="T238" s="91"/>
      <c r="U238" s="35" t="str">
        <f t="shared" si="77"/>
        <v/>
      </c>
      <c r="V238" s="33"/>
      <c r="W238" s="36" t="str">
        <f t="shared" si="78"/>
        <v/>
      </c>
      <c r="X238" s="36" t="str">
        <f t="shared" si="74"/>
        <v/>
      </c>
      <c r="Y238" s="36" t="str">
        <f t="shared" si="75"/>
        <v/>
      </c>
    </row>
    <row r="239" spans="2:25" x14ac:dyDescent="0.25">
      <c r="B239" s="23"/>
      <c r="C239" s="23"/>
      <c r="D239" s="24"/>
      <c r="E239" s="24"/>
      <c r="F239" s="25">
        <f t="shared" si="69"/>
        <v>2.5</v>
      </c>
      <c r="G239" s="26"/>
      <c r="H239" s="26"/>
      <c r="I239" s="27"/>
      <c r="J239" s="26"/>
      <c r="K239" s="48"/>
      <c r="L239" s="28"/>
      <c r="M239" s="29"/>
      <c r="N239" s="30">
        <f t="shared" si="76"/>
        <v>0</v>
      </c>
      <c r="O239" s="44" t="str">
        <f t="shared" si="70"/>
        <v/>
      </c>
      <c r="P239" s="44" t="str">
        <f t="shared" si="71"/>
        <v/>
      </c>
      <c r="Q239" s="44" t="str">
        <f t="shared" si="72"/>
        <v/>
      </c>
      <c r="R239" s="32" t="str">
        <f t="shared" si="73"/>
        <v/>
      </c>
      <c r="S239" s="33"/>
      <c r="T239" s="91"/>
      <c r="U239" s="35" t="str">
        <f t="shared" si="77"/>
        <v/>
      </c>
      <c r="V239" s="33"/>
      <c r="W239" s="36" t="str">
        <f t="shared" si="78"/>
        <v/>
      </c>
      <c r="X239" s="36" t="str">
        <f t="shared" si="74"/>
        <v/>
      </c>
      <c r="Y239" s="36" t="str">
        <f t="shared" si="75"/>
        <v/>
      </c>
    </row>
    <row r="240" spans="2:25" x14ac:dyDescent="0.25">
      <c r="B240" s="23"/>
      <c r="C240" s="23"/>
      <c r="D240" s="24"/>
      <c r="E240" s="24"/>
      <c r="F240" s="25">
        <f t="shared" si="69"/>
        <v>2.5</v>
      </c>
      <c r="G240" s="26"/>
      <c r="H240" s="26"/>
      <c r="I240" s="27"/>
      <c r="J240" s="26"/>
      <c r="K240" s="48"/>
      <c r="L240" s="28"/>
      <c r="M240" s="29"/>
      <c r="N240" s="30">
        <f t="shared" si="76"/>
        <v>0</v>
      </c>
      <c r="O240" s="44" t="str">
        <f t="shared" si="70"/>
        <v/>
      </c>
      <c r="P240" s="44" t="str">
        <f t="shared" si="71"/>
        <v/>
      </c>
      <c r="Q240" s="44" t="str">
        <f t="shared" si="72"/>
        <v/>
      </c>
      <c r="R240" s="32" t="str">
        <f t="shared" si="73"/>
        <v/>
      </c>
      <c r="S240" s="33"/>
      <c r="T240" s="91"/>
      <c r="U240" s="35" t="str">
        <f t="shared" si="77"/>
        <v/>
      </c>
      <c r="V240" s="33"/>
      <c r="W240" s="36" t="str">
        <f t="shared" si="78"/>
        <v/>
      </c>
      <c r="X240" s="36" t="str">
        <f t="shared" si="74"/>
        <v/>
      </c>
      <c r="Y240" s="36" t="str">
        <f t="shared" si="75"/>
        <v/>
      </c>
    </row>
    <row r="241" spans="2:25" x14ac:dyDescent="0.25">
      <c r="B241" s="23"/>
      <c r="C241" s="23"/>
      <c r="D241" s="24"/>
      <c r="E241" s="24"/>
      <c r="F241" s="25">
        <f t="shared" si="69"/>
        <v>2.5</v>
      </c>
      <c r="G241" s="26"/>
      <c r="H241" s="26"/>
      <c r="I241" s="27"/>
      <c r="J241" s="26"/>
      <c r="K241" s="48"/>
      <c r="L241" s="28"/>
      <c r="M241" s="29"/>
      <c r="N241" s="30">
        <f t="shared" si="76"/>
        <v>0</v>
      </c>
      <c r="O241" s="44" t="str">
        <f t="shared" si="70"/>
        <v/>
      </c>
      <c r="P241" s="44" t="str">
        <f t="shared" si="71"/>
        <v/>
      </c>
      <c r="Q241" s="44" t="str">
        <f t="shared" si="72"/>
        <v/>
      </c>
      <c r="R241" s="32" t="str">
        <f t="shared" si="73"/>
        <v/>
      </c>
      <c r="S241" s="33"/>
      <c r="T241" s="91"/>
      <c r="U241" s="35" t="str">
        <f t="shared" si="77"/>
        <v/>
      </c>
      <c r="V241" s="33"/>
      <c r="W241" s="36" t="str">
        <f t="shared" si="78"/>
        <v/>
      </c>
      <c r="X241" s="36" t="str">
        <f t="shared" si="74"/>
        <v/>
      </c>
      <c r="Y241" s="36" t="str">
        <f t="shared" si="75"/>
        <v/>
      </c>
    </row>
    <row r="242" spans="2:25" x14ac:dyDescent="0.25">
      <c r="B242" s="23"/>
      <c r="C242" s="23"/>
      <c r="D242" s="24"/>
      <c r="E242" s="24"/>
      <c r="F242" s="25">
        <f t="shared" si="69"/>
        <v>2.5</v>
      </c>
      <c r="G242" s="26"/>
      <c r="H242" s="26"/>
      <c r="I242" s="27"/>
      <c r="J242" s="26"/>
      <c r="K242" s="48"/>
      <c r="L242" s="28"/>
      <c r="M242" s="29"/>
      <c r="N242" s="30">
        <f t="shared" si="76"/>
        <v>0</v>
      </c>
      <c r="O242" s="44" t="str">
        <f t="shared" si="70"/>
        <v/>
      </c>
      <c r="P242" s="44" t="str">
        <f t="shared" si="71"/>
        <v/>
      </c>
      <c r="Q242" s="44" t="str">
        <f t="shared" si="72"/>
        <v/>
      </c>
      <c r="R242" s="32" t="str">
        <f t="shared" si="73"/>
        <v/>
      </c>
      <c r="S242" s="33"/>
      <c r="T242" s="91"/>
      <c r="U242" s="35" t="str">
        <f t="shared" si="77"/>
        <v/>
      </c>
      <c r="V242" s="33"/>
      <c r="W242" s="36" t="str">
        <f t="shared" si="78"/>
        <v/>
      </c>
      <c r="X242" s="36" t="str">
        <f t="shared" si="74"/>
        <v/>
      </c>
      <c r="Y242" s="36" t="str">
        <f t="shared" si="75"/>
        <v/>
      </c>
    </row>
    <row r="243" spans="2:25" x14ac:dyDescent="0.25">
      <c r="B243" s="23"/>
      <c r="C243" s="23"/>
      <c r="D243" s="24"/>
      <c r="E243" s="24"/>
      <c r="F243" s="25">
        <f t="shared" si="69"/>
        <v>2.5</v>
      </c>
      <c r="G243" s="26"/>
      <c r="H243" s="26"/>
      <c r="I243" s="27"/>
      <c r="J243" s="26"/>
      <c r="K243" s="48"/>
      <c r="L243" s="28"/>
      <c r="M243" s="29"/>
      <c r="N243" s="30">
        <f t="shared" si="76"/>
        <v>0</v>
      </c>
      <c r="O243" s="44" t="str">
        <f t="shared" si="70"/>
        <v/>
      </c>
      <c r="P243" s="44" t="str">
        <f t="shared" si="71"/>
        <v/>
      </c>
      <c r="Q243" s="44" t="str">
        <f t="shared" si="72"/>
        <v/>
      </c>
      <c r="R243" s="32" t="str">
        <f t="shared" si="73"/>
        <v/>
      </c>
      <c r="S243" s="33"/>
      <c r="T243" s="91"/>
      <c r="U243" s="35" t="str">
        <f t="shared" si="77"/>
        <v/>
      </c>
      <c r="V243" s="33"/>
      <c r="W243" s="36" t="str">
        <f t="shared" si="78"/>
        <v/>
      </c>
      <c r="X243" s="36" t="str">
        <f t="shared" si="74"/>
        <v/>
      </c>
      <c r="Y243" s="36" t="str">
        <f t="shared" si="75"/>
        <v/>
      </c>
    </row>
    <row r="244" spans="2:25" x14ac:dyDescent="0.25">
      <c r="B244" s="23"/>
      <c r="C244" s="23"/>
      <c r="D244" s="24"/>
      <c r="E244" s="24"/>
      <c r="F244" s="25">
        <f t="shared" si="69"/>
        <v>2.5</v>
      </c>
      <c r="G244" s="26"/>
      <c r="H244" s="26"/>
      <c r="I244" s="27"/>
      <c r="J244" s="26"/>
      <c r="K244" s="48"/>
      <c r="L244" s="28"/>
      <c r="M244" s="29"/>
      <c r="N244" s="30">
        <f t="shared" si="76"/>
        <v>0</v>
      </c>
      <c r="O244" s="44" t="str">
        <f t="shared" si="70"/>
        <v/>
      </c>
      <c r="P244" s="44" t="str">
        <f t="shared" si="71"/>
        <v/>
      </c>
      <c r="Q244" s="44" t="str">
        <f t="shared" si="72"/>
        <v/>
      </c>
      <c r="R244" s="32" t="str">
        <f t="shared" si="73"/>
        <v/>
      </c>
      <c r="S244" s="33"/>
      <c r="T244" s="91"/>
      <c r="U244" s="35" t="str">
        <f t="shared" si="77"/>
        <v/>
      </c>
      <c r="V244" s="33"/>
      <c r="W244" s="36" t="str">
        <f t="shared" si="78"/>
        <v/>
      </c>
      <c r="X244" s="36" t="str">
        <f t="shared" si="74"/>
        <v/>
      </c>
      <c r="Y244" s="36" t="str">
        <f t="shared" si="75"/>
        <v/>
      </c>
    </row>
    <row r="245" spans="2:25" x14ac:dyDescent="0.25">
      <c r="B245" s="23"/>
      <c r="C245" s="23"/>
      <c r="D245" s="24"/>
      <c r="E245" s="24"/>
      <c r="F245" s="25">
        <f t="shared" si="69"/>
        <v>2.5</v>
      </c>
      <c r="G245" s="26"/>
      <c r="H245" s="26"/>
      <c r="I245" s="27"/>
      <c r="J245" s="26"/>
      <c r="K245" s="48"/>
      <c r="L245" s="28"/>
      <c r="M245" s="29"/>
      <c r="N245" s="30">
        <f t="shared" si="76"/>
        <v>0</v>
      </c>
      <c r="O245" s="44" t="str">
        <f t="shared" si="70"/>
        <v/>
      </c>
      <c r="P245" s="44" t="str">
        <f t="shared" si="71"/>
        <v/>
      </c>
      <c r="Q245" s="44" t="str">
        <f t="shared" si="72"/>
        <v/>
      </c>
      <c r="R245" s="32" t="str">
        <f t="shared" si="73"/>
        <v/>
      </c>
      <c r="S245" s="33"/>
      <c r="T245" s="91"/>
      <c r="U245" s="35" t="str">
        <f t="shared" si="77"/>
        <v/>
      </c>
      <c r="V245" s="33"/>
      <c r="W245" s="36" t="str">
        <f t="shared" si="78"/>
        <v/>
      </c>
      <c r="X245" s="36" t="str">
        <f t="shared" si="74"/>
        <v/>
      </c>
      <c r="Y245" s="36" t="str">
        <f t="shared" si="75"/>
        <v/>
      </c>
    </row>
    <row r="246" spans="2:25" x14ac:dyDescent="0.25">
      <c r="B246" s="23"/>
      <c r="C246" s="23"/>
      <c r="D246" s="24"/>
      <c r="E246" s="24"/>
      <c r="F246" s="25">
        <f t="shared" si="69"/>
        <v>2.5</v>
      </c>
      <c r="G246" s="26"/>
      <c r="H246" s="26"/>
      <c r="I246" s="27"/>
      <c r="J246" s="26"/>
      <c r="K246" s="48"/>
      <c r="L246" s="28"/>
      <c r="M246" s="29"/>
      <c r="N246" s="30">
        <f t="shared" si="76"/>
        <v>0</v>
      </c>
      <c r="O246" s="44" t="str">
        <f t="shared" si="70"/>
        <v/>
      </c>
      <c r="P246" s="44" t="str">
        <f t="shared" si="71"/>
        <v/>
      </c>
      <c r="Q246" s="44" t="str">
        <f t="shared" si="72"/>
        <v/>
      </c>
      <c r="R246" s="32" t="str">
        <f t="shared" si="73"/>
        <v/>
      </c>
      <c r="S246" s="33"/>
      <c r="T246" s="91"/>
      <c r="U246" s="35" t="str">
        <f t="shared" si="77"/>
        <v/>
      </c>
      <c r="V246" s="33"/>
      <c r="W246" s="36" t="str">
        <f t="shared" si="78"/>
        <v/>
      </c>
      <c r="X246" s="36" t="str">
        <f t="shared" si="74"/>
        <v/>
      </c>
      <c r="Y246" s="36" t="str">
        <f t="shared" si="75"/>
        <v/>
      </c>
    </row>
    <row r="247" spans="2:25" x14ac:dyDescent="0.25">
      <c r="B247" s="23"/>
      <c r="C247" s="23"/>
      <c r="D247" s="24"/>
      <c r="E247" s="24"/>
      <c r="F247" s="25">
        <f t="shared" si="69"/>
        <v>2.5</v>
      </c>
      <c r="G247" s="26"/>
      <c r="H247" s="26"/>
      <c r="I247" s="27"/>
      <c r="J247" s="26"/>
      <c r="K247" s="48"/>
      <c r="L247" s="28"/>
      <c r="M247" s="29"/>
      <c r="N247" s="30">
        <f t="shared" si="76"/>
        <v>0</v>
      </c>
      <c r="O247" s="44" t="str">
        <f t="shared" si="70"/>
        <v/>
      </c>
      <c r="P247" s="44" t="str">
        <f t="shared" si="71"/>
        <v/>
      </c>
      <c r="Q247" s="44" t="str">
        <f t="shared" si="72"/>
        <v/>
      </c>
      <c r="R247" s="32" t="str">
        <f t="shared" si="73"/>
        <v/>
      </c>
      <c r="S247" s="33"/>
      <c r="T247" s="91"/>
      <c r="U247" s="35" t="str">
        <f t="shared" si="77"/>
        <v/>
      </c>
      <c r="V247" s="33"/>
      <c r="W247" s="36" t="str">
        <f t="shared" si="78"/>
        <v/>
      </c>
      <c r="X247" s="36" t="str">
        <f t="shared" si="74"/>
        <v/>
      </c>
      <c r="Y247" s="36" t="str">
        <f t="shared" si="75"/>
        <v/>
      </c>
    </row>
    <row r="248" spans="2:25" x14ac:dyDescent="0.25">
      <c r="B248" s="23"/>
      <c r="C248" s="23"/>
      <c r="D248" s="24"/>
      <c r="E248" s="24"/>
      <c r="F248" s="25">
        <f t="shared" si="69"/>
        <v>2.5</v>
      </c>
      <c r="G248" s="26"/>
      <c r="H248" s="26"/>
      <c r="I248" s="27"/>
      <c r="J248" s="26"/>
      <c r="K248" s="48"/>
      <c r="L248" s="28"/>
      <c r="M248" s="29"/>
      <c r="N248" s="30">
        <f t="shared" si="76"/>
        <v>0</v>
      </c>
      <c r="O248" s="44" t="str">
        <f t="shared" si="70"/>
        <v/>
      </c>
      <c r="P248" s="44" t="str">
        <f t="shared" si="71"/>
        <v/>
      </c>
      <c r="Q248" s="44" t="str">
        <f t="shared" si="72"/>
        <v/>
      </c>
      <c r="R248" s="32" t="str">
        <f t="shared" si="73"/>
        <v/>
      </c>
      <c r="S248" s="33"/>
      <c r="T248" s="91"/>
      <c r="U248" s="35" t="str">
        <f t="shared" si="77"/>
        <v/>
      </c>
      <c r="V248" s="33"/>
      <c r="W248" s="36" t="str">
        <f t="shared" si="78"/>
        <v/>
      </c>
      <c r="X248" s="36" t="str">
        <f t="shared" si="74"/>
        <v/>
      </c>
      <c r="Y248" s="36" t="str">
        <f t="shared" si="75"/>
        <v/>
      </c>
    </row>
    <row r="249" spans="2:25" x14ac:dyDescent="0.25">
      <c r="B249" s="23"/>
      <c r="C249" s="23"/>
      <c r="D249" s="24"/>
      <c r="E249" s="24"/>
      <c r="F249" s="25">
        <f t="shared" si="69"/>
        <v>2.5</v>
      </c>
      <c r="G249" s="26"/>
      <c r="H249" s="26"/>
      <c r="I249" s="27"/>
      <c r="J249" s="26"/>
      <c r="K249" s="48"/>
      <c r="L249" s="28"/>
      <c r="M249" s="29"/>
      <c r="N249" s="30">
        <f t="shared" si="76"/>
        <v>0</v>
      </c>
      <c r="O249" s="44" t="str">
        <f t="shared" si="70"/>
        <v/>
      </c>
      <c r="P249" s="44" t="str">
        <f t="shared" si="71"/>
        <v/>
      </c>
      <c r="Q249" s="44" t="str">
        <f t="shared" si="72"/>
        <v/>
      </c>
      <c r="R249" s="32" t="str">
        <f t="shared" si="73"/>
        <v/>
      </c>
      <c r="S249" s="33"/>
      <c r="T249" s="91"/>
      <c r="U249" s="35" t="str">
        <f t="shared" si="77"/>
        <v/>
      </c>
      <c r="V249" s="33"/>
      <c r="W249" s="36" t="str">
        <f t="shared" si="78"/>
        <v/>
      </c>
      <c r="X249" s="36" t="str">
        <f t="shared" si="74"/>
        <v/>
      </c>
      <c r="Y249" s="36" t="str">
        <f t="shared" si="75"/>
        <v/>
      </c>
    </row>
    <row r="250" spans="2:25" x14ac:dyDescent="0.25">
      <c r="B250" s="23"/>
      <c r="C250" s="23"/>
      <c r="D250" s="24"/>
      <c r="E250" s="24"/>
      <c r="F250" s="25">
        <f t="shared" si="69"/>
        <v>2.5</v>
      </c>
      <c r="G250" s="26"/>
      <c r="H250" s="26"/>
      <c r="I250" s="27"/>
      <c r="J250" s="26"/>
      <c r="K250" s="48"/>
      <c r="L250" s="28"/>
      <c r="M250" s="29"/>
      <c r="N250" s="30">
        <f t="shared" si="76"/>
        <v>0</v>
      </c>
      <c r="O250" s="44" t="str">
        <f t="shared" si="70"/>
        <v/>
      </c>
      <c r="P250" s="44" t="str">
        <f t="shared" si="71"/>
        <v/>
      </c>
      <c r="Q250" s="44" t="str">
        <f t="shared" si="72"/>
        <v/>
      </c>
      <c r="R250" s="32" t="str">
        <f t="shared" si="73"/>
        <v/>
      </c>
      <c r="S250" s="33"/>
      <c r="T250" s="91"/>
      <c r="U250" s="35" t="str">
        <f t="shared" si="77"/>
        <v/>
      </c>
      <c r="V250" s="33"/>
      <c r="W250" s="36" t="str">
        <f t="shared" si="78"/>
        <v/>
      </c>
      <c r="X250" s="36" t="str">
        <f t="shared" si="74"/>
        <v/>
      </c>
      <c r="Y250" s="36" t="str">
        <f t="shared" si="75"/>
        <v/>
      </c>
    </row>
    <row r="251" spans="2:25" x14ac:dyDescent="0.25">
      <c r="B251" s="23"/>
      <c r="C251" s="23"/>
      <c r="D251" s="24"/>
      <c r="E251" s="24"/>
      <c r="F251" s="25">
        <f t="shared" si="69"/>
        <v>2.5</v>
      </c>
      <c r="G251" s="26"/>
      <c r="H251" s="26"/>
      <c r="I251" s="27"/>
      <c r="J251" s="26"/>
      <c r="K251" s="48"/>
      <c r="L251" s="28"/>
      <c r="M251" s="29"/>
      <c r="N251" s="30">
        <f t="shared" si="76"/>
        <v>0</v>
      </c>
      <c r="O251" s="44" t="str">
        <f t="shared" si="70"/>
        <v/>
      </c>
      <c r="P251" s="44" t="str">
        <f t="shared" si="71"/>
        <v/>
      </c>
      <c r="Q251" s="44" t="str">
        <f t="shared" si="72"/>
        <v/>
      </c>
      <c r="R251" s="32" t="str">
        <f t="shared" si="73"/>
        <v/>
      </c>
      <c r="S251" s="33"/>
      <c r="T251" s="91"/>
      <c r="U251" s="35" t="str">
        <f t="shared" si="77"/>
        <v/>
      </c>
      <c r="V251" s="33"/>
      <c r="W251" s="36" t="str">
        <f t="shared" si="78"/>
        <v/>
      </c>
      <c r="X251" s="36" t="str">
        <f t="shared" si="74"/>
        <v/>
      </c>
      <c r="Y251" s="36" t="str">
        <f t="shared" si="75"/>
        <v/>
      </c>
    </row>
    <row r="252" spans="2:25" x14ac:dyDescent="0.25">
      <c r="B252" s="23"/>
      <c r="C252" s="23"/>
      <c r="D252" s="24"/>
      <c r="E252" s="24"/>
      <c r="F252" s="25">
        <f t="shared" si="69"/>
        <v>2.5</v>
      </c>
      <c r="G252" s="26"/>
      <c r="H252" s="26"/>
      <c r="I252" s="27"/>
      <c r="J252" s="26"/>
      <c r="K252" s="48"/>
      <c r="L252" s="28"/>
      <c r="M252" s="29"/>
      <c r="N252" s="30">
        <f t="shared" si="76"/>
        <v>0</v>
      </c>
      <c r="O252" s="44" t="str">
        <f t="shared" si="70"/>
        <v/>
      </c>
      <c r="P252" s="44" t="str">
        <f t="shared" si="71"/>
        <v/>
      </c>
      <c r="Q252" s="44" t="str">
        <f t="shared" si="72"/>
        <v/>
      </c>
      <c r="R252" s="32" t="str">
        <f t="shared" si="73"/>
        <v/>
      </c>
      <c r="S252" s="33"/>
      <c r="T252" s="91"/>
      <c r="U252" s="35" t="str">
        <f t="shared" si="77"/>
        <v/>
      </c>
      <c r="V252" s="33"/>
      <c r="W252" s="36" t="str">
        <f t="shared" si="78"/>
        <v/>
      </c>
      <c r="X252" s="36" t="str">
        <f t="shared" si="74"/>
        <v/>
      </c>
      <c r="Y252" s="36" t="str">
        <f t="shared" si="75"/>
        <v/>
      </c>
    </row>
    <row r="253" spans="2:25" x14ac:dyDescent="0.25">
      <c r="B253" s="23"/>
      <c r="C253" s="23"/>
      <c r="D253" s="24"/>
      <c r="E253" s="24"/>
      <c r="F253" s="25">
        <f t="shared" si="69"/>
        <v>2.5</v>
      </c>
      <c r="G253" s="26"/>
      <c r="H253" s="26"/>
      <c r="I253" s="27"/>
      <c r="J253" s="26"/>
      <c r="K253" s="48"/>
      <c r="L253" s="28"/>
      <c r="M253" s="29"/>
      <c r="N253" s="30">
        <f t="shared" si="76"/>
        <v>0</v>
      </c>
      <c r="O253" s="44" t="str">
        <f t="shared" si="70"/>
        <v/>
      </c>
      <c r="P253" s="44" t="str">
        <f t="shared" si="71"/>
        <v/>
      </c>
      <c r="Q253" s="44" t="str">
        <f t="shared" si="72"/>
        <v/>
      </c>
      <c r="R253" s="32" t="str">
        <f t="shared" si="73"/>
        <v/>
      </c>
      <c r="S253" s="33"/>
      <c r="T253" s="91"/>
      <c r="U253" s="35" t="str">
        <f t="shared" si="77"/>
        <v/>
      </c>
      <c r="V253" s="33"/>
      <c r="W253" s="36" t="str">
        <f t="shared" si="78"/>
        <v/>
      </c>
      <c r="X253" s="36" t="str">
        <f t="shared" si="74"/>
        <v/>
      </c>
      <c r="Y253" s="36" t="str">
        <f t="shared" si="75"/>
        <v/>
      </c>
    </row>
    <row r="254" spans="2:25" x14ac:dyDescent="0.25">
      <c r="B254" s="23"/>
      <c r="C254" s="23"/>
      <c r="D254" s="24"/>
      <c r="E254" s="24"/>
      <c r="F254" s="25">
        <f t="shared" si="69"/>
        <v>2.5</v>
      </c>
      <c r="G254" s="26"/>
      <c r="H254" s="26"/>
      <c r="I254" s="27"/>
      <c r="J254" s="26"/>
      <c r="K254" s="48"/>
      <c r="L254" s="28"/>
      <c r="M254" s="29"/>
      <c r="N254" s="30">
        <f t="shared" si="76"/>
        <v>0</v>
      </c>
      <c r="O254" s="44" t="str">
        <f t="shared" si="70"/>
        <v/>
      </c>
      <c r="P254" s="44" t="str">
        <f t="shared" si="71"/>
        <v/>
      </c>
      <c r="Q254" s="44" t="str">
        <f t="shared" si="72"/>
        <v/>
      </c>
      <c r="R254" s="32" t="str">
        <f t="shared" si="73"/>
        <v/>
      </c>
      <c r="S254" s="33"/>
      <c r="T254" s="91"/>
      <c r="U254" s="35" t="str">
        <f t="shared" si="77"/>
        <v/>
      </c>
      <c r="V254" s="33"/>
      <c r="W254" s="36" t="str">
        <f t="shared" si="78"/>
        <v/>
      </c>
      <c r="X254" s="36" t="str">
        <f t="shared" si="74"/>
        <v/>
      </c>
      <c r="Y254" s="36" t="str">
        <f t="shared" si="75"/>
        <v/>
      </c>
    </row>
    <row r="255" spans="2:25" x14ac:dyDescent="0.25">
      <c r="B255" s="23"/>
      <c r="C255" s="23"/>
      <c r="D255" s="24"/>
      <c r="E255" s="24"/>
      <c r="F255" s="25">
        <f t="shared" si="69"/>
        <v>2.5</v>
      </c>
      <c r="G255" s="26"/>
      <c r="H255" s="26"/>
      <c r="I255" s="27"/>
      <c r="J255" s="26"/>
      <c r="K255" s="48"/>
      <c r="L255" s="28"/>
      <c r="M255" s="29"/>
      <c r="N255" s="30">
        <f t="shared" si="76"/>
        <v>0</v>
      </c>
      <c r="O255" s="44" t="str">
        <f t="shared" si="70"/>
        <v/>
      </c>
      <c r="P255" s="44" t="str">
        <f t="shared" si="71"/>
        <v/>
      </c>
      <c r="Q255" s="44" t="str">
        <f t="shared" si="72"/>
        <v/>
      </c>
      <c r="R255" s="32" t="str">
        <f t="shared" si="73"/>
        <v/>
      </c>
      <c r="S255" s="33"/>
      <c r="T255" s="91"/>
      <c r="U255" s="35" t="str">
        <f t="shared" si="77"/>
        <v/>
      </c>
      <c r="V255" s="33"/>
      <c r="W255" s="36" t="str">
        <f t="shared" si="78"/>
        <v/>
      </c>
      <c r="X255" s="36" t="str">
        <f t="shared" si="74"/>
        <v/>
      </c>
      <c r="Y255" s="36" t="str">
        <f t="shared" si="75"/>
        <v/>
      </c>
    </row>
    <row r="256" spans="2:25" x14ac:dyDescent="0.25">
      <c r="B256" s="23"/>
      <c r="C256" s="23"/>
      <c r="D256" s="24"/>
      <c r="E256" s="24"/>
      <c r="F256" s="25">
        <f t="shared" si="69"/>
        <v>2.5</v>
      </c>
      <c r="G256" s="26"/>
      <c r="H256" s="26"/>
      <c r="I256" s="27"/>
      <c r="J256" s="26"/>
      <c r="K256" s="48"/>
      <c r="L256" s="28"/>
      <c r="M256" s="29"/>
      <c r="N256" s="30">
        <f t="shared" si="76"/>
        <v>0</v>
      </c>
      <c r="O256" s="44" t="str">
        <f t="shared" si="70"/>
        <v/>
      </c>
      <c r="P256" s="44" t="str">
        <f t="shared" si="71"/>
        <v/>
      </c>
      <c r="Q256" s="44" t="str">
        <f t="shared" si="72"/>
        <v/>
      </c>
      <c r="R256" s="32" t="str">
        <f t="shared" si="73"/>
        <v/>
      </c>
      <c r="S256" s="33"/>
      <c r="T256" s="91"/>
      <c r="U256" s="35" t="str">
        <f t="shared" si="77"/>
        <v/>
      </c>
      <c r="V256" s="33"/>
      <c r="W256" s="36" t="str">
        <f t="shared" si="78"/>
        <v/>
      </c>
      <c r="X256" s="36" t="str">
        <f t="shared" si="74"/>
        <v/>
      </c>
      <c r="Y256" s="36" t="str">
        <f t="shared" si="75"/>
        <v/>
      </c>
    </row>
    <row r="257" spans="2:25" x14ac:dyDescent="0.25">
      <c r="B257" s="23"/>
      <c r="C257" s="23"/>
      <c r="D257" s="24"/>
      <c r="E257" s="24"/>
      <c r="F257" s="25">
        <f t="shared" si="69"/>
        <v>2.5</v>
      </c>
      <c r="G257" s="26"/>
      <c r="H257" s="26"/>
      <c r="I257" s="27"/>
      <c r="J257" s="26"/>
      <c r="K257" s="48"/>
      <c r="L257" s="28"/>
      <c r="M257" s="29"/>
      <c r="N257" s="30">
        <f t="shared" si="76"/>
        <v>0</v>
      </c>
      <c r="O257" s="44" t="str">
        <f t="shared" si="70"/>
        <v/>
      </c>
      <c r="P257" s="44" t="str">
        <f t="shared" si="71"/>
        <v/>
      </c>
      <c r="Q257" s="44" t="str">
        <f t="shared" si="72"/>
        <v/>
      </c>
      <c r="R257" s="32" t="str">
        <f t="shared" si="73"/>
        <v/>
      </c>
      <c r="S257" s="33"/>
      <c r="T257" s="91"/>
      <c r="U257" s="35" t="str">
        <f t="shared" si="77"/>
        <v/>
      </c>
      <c r="V257" s="33"/>
      <c r="W257" s="36" t="str">
        <f t="shared" si="78"/>
        <v/>
      </c>
      <c r="X257" s="36" t="str">
        <f t="shared" si="74"/>
        <v/>
      </c>
      <c r="Y257" s="36" t="str">
        <f t="shared" si="75"/>
        <v/>
      </c>
    </row>
    <row r="258" spans="2:25" x14ac:dyDescent="0.25">
      <c r="B258" s="23"/>
      <c r="C258" s="23"/>
      <c r="D258" s="24"/>
      <c r="E258" s="24"/>
      <c r="F258" s="25">
        <f t="shared" si="69"/>
        <v>2.5</v>
      </c>
      <c r="G258" s="26"/>
      <c r="H258" s="26"/>
      <c r="I258" s="27"/>
      <c r="J258" s="26"/>
      <c r="K258" s="48"/>
      <c r="L258" s="28"/>
      <c r="M258" s="29"/>
      <c r="N258" s="30">
        <f t="shared" si="76"/>
        <v>0</v>
      </c>
      <c r="O258" s="44" t="str">
        <f t="shared" si="70"/>
        <v/>
      </c>
      <c r="P258" s="44" t="str">
        <f t="shared" si="71"/>
        <v/>
      </c>
      <c r="Q258" s="44" t="str">
        <f t="shared" si="72"/>
        <v/>
      </c>
      <c r="R258" s="32" t="str">
        <f t="shared" si="73"/>
        <v/>
      </c>
      <c r="S258" s="33"/>
      <c r="T258" s="91"/>
      <c r="U258" s="35" t="str">
        <f t="shared" si="77"/>
        <v/>
      </c>
      <c r="V258" s="33"/>
      <c r="W258" s="36" t="str">
        <f t="shared" si="78"/>
        <v/>
      </c>
      <c r="X258" s="36" t="str">
        <f t="shared" si="74"/>
        <v/>
      </c>
      <c r="Y258" s="36" t="str">
        <f t="shared" si="75"/>
        <v/>
      </c>
    </row>
    <row r="259" spans="2:25" x14ac:dyDescent="0.25">
      <c r="B259" s="23"/>
      <c r="C259" s="23"/>
      <c r="D259" s="24"/>
      <c r="E259" s="24"/>
      <c r="F259" s="25">
        <f t="shared" si="69"/>
        <v>2.5</v>
      </c>
      <c r="G259" s="26"/>
      <c r="H259" s="26"/>
      <c r="I259" s="27"/>
      <c r="J259" s="26"/>
      <c r="K259" s="48"/>
      <c r="L259" s="28"/>
      <c r="M259" s="29"/>
      <c r="N259" s="30">
        <f t="shared" si="76"/>
        <v>0</v>
      </c>
      <c r="O259" s="44" t="str">
        <f t="shared" si="70"/>
        <v/>
      </c>
      <c r="P259" s="44" t="str">
        <f t="shared" si="71"/>
        <v/>
      </c>
      <c r="Q259" s="44" t="str">
        <f t="shared" si="72"/>
        <v/>
      </c>
      <c r="R259" s="32" t="str">
        <f t="shared" si="73"/>
        <v/>
      </c>
      <c r="S259" s="33"/>
      <c r="T259" s="91"/>
      <c r="U259" s="35" t="str">
        <f t="shared" si="77"/>
        <v/>
      </c>
      <c r="V259" s="33"/>
      <c r="W259" s="36" t="str">
        <f t="shared" si="78"/>
        <v/>
      </c>
      <c r="X259" s="36" t="str">
        <f t="shared" si="74"/>
        <v/>
      </c>
      <c r="Y259" s="36" t="str">
        <f t="shared" si="75"/>
        <v/>
      </c>
    </row>
    <row r="260" spans="2:25" x14ac:dyDescent="0.25">
      <c r="B260" s="23"/>
      <c r="C260" s="23"/>
      <c r="D260" s="24"/>
      <c r="E260" s="24"/>
      <c r="F260" s="25">
        <f t="shared" si="69"/>
        <v>2.5</v>
      </c>
      <c r="G260" s="26"/>
      <c r="H260" s="26"/>
      <c r="I260" s="27"/>
      <c r="J260" s="26"/>
      <c r="K260" s="48"/>
      <c r="L260" s="28"/>
      <c r="M260" s="29"/>
      <c r="N260" s="30">
        <f t="shared" si="76"/>
        <v>0</v>
      </c>
      <c r="O260" s="44" t="str">
        <f t="shared" si="70"/>
        <v/>
      </c>
      <c r="P260" s="44" t="str">
        <f t="shared" si="71"/>
        <v/>
      </c>
      <c r="Q260" s="44" t="str">
        <f t="shared" si="72"/>
        <v/>
      </c>
      <c r="R260" s="32" t="str">
        <f t="shared" si="73"/>
        <v/>
      </c>
      <c r="S260" s="33"/>
      <c r="T260" s="91"/>
      <c r="U260" s="35" t="str">
        <f t="shared" si="77"/>
        <v/>
      </c>
      <c r="V260" s="33"/>
      <c r="W260" s="36" t="str">
        <f t="shared" si="78"/>
        <v/>
      </c>
      <c r="X260" s="36" t="str">
        <f t="shared" si="74"/>
        <v/>
      </c>
      <c r="Y260" s="36" t="str">
        <f t="shared" si="75"/>
        <v/>
      </c>
    </row>
    <row r="261" spans="2:25" x14ac:dyDescent="0.25">
      <c r="B261" s="23"/>
      <c r="C261" s="23"/>
      <c r="D261" s="24"/>
      <c r="E261" s="24"/>
      <c r="F261" s="25">
        <f t="shared" si="69"/>
        <v>2.5</v>
      </c>
      <c r="G261" s="26"/>
      <c r="H261" s="26"/>
      <c r="I261" s="27"/>
      <c r="J261" s="26"/>
      <c r="K261" s="48"/>
      <c r="L261" s="28"/>
      <c r="M261" s="29"/>
      <c r="N261" s="30">
        <f t="shared" si="76"/>
        <v>0</v>
      </c>
      <c r="O261" s="44" t="str">
        <f t="shared" si="70"/>
        <v/>
      </c>
      <c r="P261" s="44" t="str">
        <f t="shared" si="71"/>
        <v/>
      </c>
      <c r="Q261" s="44" t="str">
        <f t="shared" si="72"/>
        <v/>
      </c>
      <c r="R261" s="32" t="str">
        <f t="shared" si="73"/>
        <v/>
      </c>
      <c r="S261" s="33"/>
      <c r="T261" s="91"/>
      <c r="U261" s="35" t="str">
        <f t="shared" si="77"/>
        <v/>
      </c>
      <c r="V261" s="33"/>
      <c r="W261" s="36" t="str">
        <f t="shared" si="78"/>
        <v/>
      </c>
      <c r="X261" s="36" t="str">
        <f t="shared" si="74"/>
        <v/>
      </c>
      <c r="Y261" s="36" t="str">
        <f t="shared" si="75"/>
        <v/>
      </c>
    </row>
    <row r="262" spans="2:25" x14ac:dyDescent="0.25">
      <c r="B262" s="23"/>
      <c r="C262" s="23"/>
      <c r="D262" s="24"/>
      <c r="E262" s="24"/>
      <c r="F262" s="25">
        <f t="shared" si="69"/>
        <v>2.5</v>
      </c>
      <c r="G262" s="26"/>
      <c r="H262" s="26"/>
      <c r="I262" s="27"/>
      <c r="J262" s="26"/>
      <c r="K262" s="48"/>
      <c r="L262" s="28"/>
      <c r="M262" s="29"/>
      <c r="N262" s="30">
        <f t="shared" si="76"/>
        <v>0</v>
      </c>
      <c r="O262" s="44" t="str">
        <f t="shared" si="70"/>
        <v/>
      </c>
      <c r="P262" s="44" t="str">
        <f t="shared" si="71"/>
        <v/>
      </c>
      <c r="Q262" s="44" t="str">
        <f t="shared" si="72"/>
        <v/>
      </c>
      <c r="R262" s="32" t="str">
        <f t="shared" si="73"/>
        <v/>
      </c>
      <c r="S262" s="33"/>
      <c r="T262" s="91"/>
      <c r="U262" s="35" t="str">
        <f t="shared" si="77"/>
        <v/>
      </c>
      <c r="V262" s="33"/>
      <c r="W262" s="36" t="str">
        <f t="shared" si="78"/>
        <v/>
      </c>
      <c r="X262" s="36" t="str">
        <f t="shared" si="74"/>
        <v/>
      </c>
      <c r="Y262" s="36" t="str">
        <f t="shared" si="75"/>
        <v/>
      </c>
    </row>
    <row r="263" spans="2:25" x14ac:dyDescent="0.25">
      <c r="B263" s="23"/>
      <c r="C263" s="23"/>
      <c r="D263" s="24"/>
      <c r="E263" s="24"/>
      <c r="F263" s="25">
        <f t="shared" ref="F263:F326" si="79">IFERROR(VLOOKUP(E263,$AE$7:$AF$13,2),"-")</f>
        <v>2.5</v>
      </c>
      <c r="G263" s="26"/>
      <c r="H263" s="26"/>
      <c r="I263" s="27"/>
      <c r="J263" s="26"/>
      <c r="K263" s="48"/>
      <c r="L263" s="28"/>
      <c r="M263" s="29"/>
      <c r="N263" s="30">
        <f t="shared" si="76"/>
        <v>0</v>
      </c>
      <c r="O263" s="44" t="str">
        <f t="shared" ref="O263:O326" si="80">IFERROR(IF($K263&lt;=0,"",K263*12/(VLOOKUP($E263,$AE$7:$AL$13,3)*$AC$7*$AC$8)),"")</f>
        <v/>
      </c>
      <c r="P263" s="44" t="str">
        <f t="shared" ref="P263:P326" si="81">IFERROR(IF($L263&lt;=0,"",(L263-R263)*12/(VLOOKUP($E263,$AE$7:$AL$13,3)*$AC$7*$AC$8)),"")</f>
        <v/>
      </c>
      <c r="Q263" s="44" t="str">
        <f t="shared" ref="Q263:Q326" si="82">IFERROR(IF($M263&lt;=0,"",(M263-R263)*12/(VLOOKUP($E263,$AE$7:$AL$13,3)*$AC$7*$AC$8)),"")</f>
        <v/>
      </c>
      <c r="R263" s="32" t="str">
        <f t="shared" ref="R263:R326" si="83">IF(E263="","",VLOOKUP($E263,$AE$7:$AL$13,8))</f>
        <v/>
      </c>
      <c r="S263" s="33"/>
      <c r="T263" s="91"/>
      <c r="U263" s="35" t="str">
        <f t="shared" si="77"/>
        <v/>
      </c>
      <c r="V263" s="33"/>
      <c r="W263" s="36" t="str">
        <f t="shared" si="78"/>
        <v/>
      </c>
      <c r="X263" s="36" t="str">
        <f t="shared" ref="X263:X326" si="84">IF($E263="","",VLOOKUP($E263,$AD$68:$AG$73,4,FALSE))</f>
        <v/>
      </c>
      <c r="Y263" s="36" t="str">
        <f t="shared" ref="Y263:Y326" si="85">IF($E263="","",VLOOKUP($E263,$AD$79:$AG$84,4,FALSE))</f>
        <v/>
      </c>
    </row>
    <row r="264" spans="2:25" x14ac:dyDescent="0.25">
      <c r="B264" s="23"/>
      <c r="C264" s="23"/>
      <c r="D264" s="24"/>
      <c r="E264" s="24"/>
      <c r="F264" s="25">
        <f t="shared" si="79"/>
        <v>2.5</v>
      </c>
      <c r="G264" s="26"/>
      <c r="H264" s="26"/>
      <c r="I264" s="27"/>
      <c r="J264" s="26"/>
      <c r="K264" s="48"/>
      <c r="L264" s="28"/>
      <c r="M264" s="29"/>
      <c r="N264" s="30">
        <f t="shared" ref="N264:N327" si="86">IFERROR(IF($I264&lt;=0,0,(I264-R264)*12/(VLOOKUP($E264,$AE$7:$AL$13,3)*$AC$7*$AC$8)),"")</f>
        <v>0</v>
      </c>
      <c r="O264" s="44" t="str">
        <f t="shared" si="80"/>
        <v/>
      </c>
      <c r="P264" s="44" t="str">
        <f t="shared" si="81"/>
        <v/>
      </c>
      <c r="Q264" s="44" t="str">
        <f t="shared" si="82"/>
        <v/>
      </c>
      <c r="R264" s="32" t="str">
        <f t="shared" si="83"/>
        <v/>
      </c>
      <c r="S264" s="33"/>
      <c r="T264" s="91"/>
      <c r="U264" s="35" t="str">
        <f t="shared" ref="U264:U327" si="87">IF($T264&gt;0,(T264+R264)*12/(VLOOKUP(E264,$AE$7:$AL$12,3)*$AC$7*$AC$8),"")</f>
        <v/>
      </c>
      <c r="V264" s="33"/>
      <c r="W264" s="36" t="str">
        <f t="shared" ref="W264:W327" si="88">IF($E264="","",VLOOKUP($E264,$AD$90:$AG$95,4,FALSE))</f>
        <v/>
      </c>
      <c r="X264" s="36" t="str">
        <f t="shared" si="84"/>
        <v/>
      </c>
      <c r="Y264" s="36" t="str">
        <f t="shared" si="85"/>
        <v/>
      </c>
    </row>
    <row r="265" spans="2:25" x14ac:dyDescent="0.25">
      <c r="B265" s="23"/>
      <c r="C265" s="23"/>
      <c r="D265" s="24"/>
      <c r="E265" s="24"/>
      <c r="F265" s="25">
        <f t="shared" si="79"/>
        <v>2.5</v>
      </c>
      <c r="G265" s="26"/>
      <c r="H265" s="26"/>
      <c r="I265" s="27"/>
      <c r="J265" s="26"/>
      <c r="K265" s="48"/>
      <c r="L265" s="28"/>
      <c r="M265" s="29"/>
      <c r="N265" s="30">
        <f t="shared" si="86"/>
        <v>0</v>
      </c>
      <c r="O265" s="44" t="str">
        <f t="shared" si="80"/>
        <v/>
      </c>
      <c r="P265" s="44" t="str">
        <f t="shared" si="81"/>
        <v/>
      </c>
      <c r="Q265" s="44" t="str">
        <f t="shared" si="82"/>
        <v/>
      </c>
      <c r="R265" s="32" t="str">
        <f t="shared" si="83"/>
        <v/>
      </c>
      <c r="S265" s="33"/>
      <c r="T265" s="91"/>
      <c r="U265" s="35" t="str">
        <f t="shared" si="87"/>
        <v/>
      </c>
      <c r="V265" s="33"/>
      <c r="W265" s="36" t="str">
        <f t="shared" si="88"/>
        <v/>
      </c>
      <c r="X265" s="36" t="str">
        <f t="shared" si="84"/>
        <v/>
      </c>
      <c r="Y265" s="36" t="str">
        <f t="shared" si="85"/>
        <v/>
      </c>
    </row>
    <row r="266" spans="2:25" x14ac:dyDescent="0.25">
      <c r="B266" s="23"/>
      <c r="C266" s="23"/>
      <c r="D266" s="24"/>
      <c r="E266" s="24"/>
      <c r="F266" s="25">
        <f t="shared" si="79"/>
        <v>2.5</v>
      </c>
      <c r="G266" s="26"/>
      <c r="H266" s="26"/>
      <c r="I266" s="27"/>
      <c r="J266" s="26"/>
      <c r="K266" s="48"/>
      <c r="L266" s="28"/>
      <c r="M266" s="29"/>
      <c r="N266" s="30">
        <f t="shared" si="86"/>
        <v>0</v>
      </c>
      <c r="O266" s="44" t="str">
        <f t="shared" si="80"/>
        <v/>
      </c>
      <c r="P266" s="44" t="str">
        <f t="shared" si="81"/>
        <v/>
      </c>
      <c r="Q266" s="44" t="str">
        <f t="shared" si="82"/>
        <v/>
      </c>
      <c r="R266" s="32" t="str">
        <f t="shared" si="83"/>
        <v/>
      </c>
      <c r="S266" s="33"/>
      <c r="T266" s="91"/>
      <c r="U266" s="35" t="str">
        <f t="shared" si="87"/>
        <v/>
      </c>
      <c r="V266" s="33"/>
      <c r="W266" s="36" t="str">
        <f t="shared" si="88"/>
        <v/>
      </c>
      <c r="X266" s="36" t="str">
        <f t="shared" si="84"/>
        <v/>
      </c>
      <c r="Y266" s="36" t="str">
        <f t="shared" si="85"/>
        <v/>
      </c>
    </row>
    <row r="267" spans="2:25" x14ac:dyDescent="0.25">
      <c r="B267" s="23"/>
      <c r="C267" s="23"/>
      <c r="D267" s="24"/>
      <c r="E267" s="24"/>
      <c r="F267" s="25">
        <f t="shared" si="79"/>
        <v>2.5</v>
      </c>
      <c r="G267" s="26"/>
      <c r="H267" s="26"/>
      <c r="I267" s="27"/>
      <c r="J267" s="26"/>
      <c r="K267" s="48"/>
      <c r="L267" s="28"/>
      <c r="M267" s="29"/>
      <c r="N267" s="30">
        <f t="shared" si="86"/>
        <v>0</v>
      </c>
      <c r="O267" s="44" t="str">
        <f t="shared" si="80"/>
        <v/>
      </c>
      <c r="P267" s="44" t="str">
        <f t="shared" si="81"/>
        <v/>
      </c>
      <c r="Q267" s="44" t="str">
        <f t="shared" si="82"/>
        <v/>
      </c>
      <c r="R267" s="32" t="str">
        <f t="shared" si="83"/>
        <v/>
      </c>
      <c r="S267" s="33"/>
      <c r="T267" s="91"/>
      <c r="U267" s="35" t="str">
        <f t="shared" si="87"/>
        <v/>
      </c>
      <c r="V267" s="33"/>
      <c r="W267" s="36" t="str">
        <f t="shared" si="88"/>
        <v/>
      </c>
      <c r="X267" s="36" t="str">
        <f t="shared" si="84"/>
        <v/>
      </c>
      <c r="Y267" s="36" t="str">
        <f t="shared" si="85"/>
        <v/>
      </c>
    </row>
    <row r="268" spans="2:25" x14ac:dyDescent="0.25">
      <c r="B268" s="23"/>
      <c r="C268" s="23"/>
      <c r="D268" s="24"/>
      <c r="E268" s="24"/>
      <c r="F268" s="25">
        <f t="shared" si="79"/>
        <v>2.5</v>
      </c>
      <c r="G268" s="26"/>
      <c r="H268" s="26"/>
      <c r="I268" s="27"/>
      <c r="J268" s="26"/>
      <c r="K268" s="48"/>
      <c r="L268" s="28"/>
      <c r="M268" s="29"/>
      <c r="N268" s="30">
        <f t="shared" si="86"/>
        <v>0</v>
      </c>
      <c r="O268" s="44" t="str">
        <f t="shared" si="80"/>
        <v/>
      </c>
      <c r="P268" s="44" t="str">
        <f t="shared" si="81"/>
        <v/>
      </c>
      <c r="Q268" s="44" t="str">
        <f t="shared" si="82"/>
        <v/>
      </c>
      <c r="R268" s="32" t="str">
        <f t="shared" si="83"/>
        <v/>
      </c>
      <c r="S268" s="33"/>
      <c r="T268" s="91"/>
      <c r="U268" s="35" t="str">
        <f t="shared" si="87"/>
        <v/>
      </c>
      <c r="V268" s="33"/>
      <c r="W268" s="36" t="str">
        <f t="shared" si="88"/>
        <v/>
      </c>
      <c r="X268" s="36" t="str">
        <f t="shared" si="84"/>
        <v/>
      </c>
      <c r="Y268" s="36" t="str">
        <f t="shared" si="85"/>
        <v/>
      </c>
    </row>
    <row r="269" spans="2:25" x14ac:dyDescent="0.25">
      <c r="B269" s="23"/>
      <c r="C269" s="23"/>
      <c r="D269" s="24"/>
      <c r="E269" s="24"/>
      <c r="F269" s="25">
        <f t="shared" si="79"/>
        <v>2.5</v>
      </c>
      <c r="G269" s="26"/>
      <c r="H269" s="26"/>
      <c r="I269" s="27"/>
      <c r="J269" s="26"/>
      <c r="K269" s="48"/>
      <c r="L269" s="28"/>
      <c r="M269" s="29"/>
      <c r="N269" s="30">
        <f t="shared" si="86"/>
        <v>0</v>
      </c>
      <c r="O269" s="44" t="str">
        <f t="shared" si="80"/>
        <v/>
      </c>
      <c r="P269" s="44" t="str">
        <f t="shared" si="81"/>
        <v/>
      </c>
      <c r="Q269" s="44" t="str">
        <f t="shared" si="82"/>
        <v/>
      </c>
      <c r="R269" s="32" t="str">
        <f t="shared" si="83"/>
        <v/>
      </c>
      <c r="S269" s="33"/>
      <c r="T269" s="91"/>
      <c r="U269" s="35" t="str">
        <f t="shared" si="87"/>
        <v/>
      </c>
      <c r="V269" s="33"/>
      <c r="W269" s="36" t="str">
        <f t="shared" si="88"/>
        <v/>
      </c>
      <c r="X269" s="36" t="str">
        <f t="shared" si="84"/>
        <v/>
      </c>
      <c r="Y269" s="36" t="str">
        <f t="shared" si="85"/>
        <v/>
      </c>
    </row>
    <row r="270" spans="2:25" x14ac:dyDescent="0.25">
      <c r="B270" s="23"/>
      <c r="C270" s="23"/>
      <c r="D270" s="24"/>
      <c r="E270" s="24"/>
      <c r="F270" s="25">
        <f t="shared" si="79"/>
        <v>2.5</v>
      </c>
      <c r="G270" s="26"/>
      <c r="H270" s="26"/>
      <c r="I270" s="27"/>
      <c r="J270" s="26"/>
      <c r="K270" s="48"/>
      <c r="L270" s="28"/>
      <c r="M270" s="29"/>
      <c r="N270" s="30">
        <f t="shared" si="86"/>
        <v>0</v>
      </c>
      <c r="O270" s="44" t="str">
        <f t="shared" si="80"/>
        <v/>
      </c>
      <c r="P270" s="44" t="str">
        <f t="shared" si="81"/>
        <v/>
      </c>
      <c r="Q270" s="44" t="str">
        <f t="shared" si="82"/>
        <v/>
      </c>
      <c r="R270" s="32" t="str">
        <f t="shared" si="83"/>
        <v/>
      </c>
      <c r="S270" s="33"/>
      <c r="T270" s="91"/>
      <c r="U270" s="35" t="str">
        <f t="shared" si="87"/>
        <v/>
      </c>
      <c r="V270" s="33"/>
      <c r="W270" s="36" t="str">
        <f t="shared" si="88"/>
        <v/>
      </c>
      <c r="X270" s="36" t="str">
        <f t="shared" si="84"/>
        <v/>
      </c>
      <c r="Y270" s="36" t="str">
        <f t="shared" si="85"/>
        <v/>
      </c>
    </row>
    <row r="271" spans="2:25" x14ac:dyDescent="0.25">
      <c r="B271" s="23"/>
      <c r="C271" s="23"/>
      <c r="D271" s="24"/>
      <c r="E271" s="24"/>
      <c r="F271" s="25">
        <f t="shared" si="79"/>
        <v>2.5</v>
      </c>
      <c r="G271" s="26"/>
      <c r="H271" s="26"/>
      <c r="I271" s="27"/>
      <c r="J271" s="26"/>
      <c r="K271" s="48"/>
      <c r="L271" s="28"/>
      <c r="M271" s="29"/>
      <c r="N271" s="30">
        <f t="shared" si="86"/>
        <v>0</v>
      </c>
      <c r="O271" s="44" t="str">
        <f t="shared" si="80"/>
        <v/>
      </c>
      <c r="P271" s="44" t="str">
        <f t="shared" si="81"/>
        <v/>
      </c>
      <c r="Q271" s="44" t="str">
        <f t="shared" si="82"/>
        <v/>
      </c>
      <c r="R271" s="32" t="str">
        <f t="shared" si="83"/>
        <v/>
      </c>
      <c r="S271" s="33"/>
      <c r="T271" s="91"/>
      <c r="U271" s="35" t="str">
        <f t="shared" si="87"/>
        <v/>
      </c>
      <c r="V271" s="33"/>
      <c r="W271" s="36" t="str">
        <f t="shared" si="88"/>
        <v/>
      </c>
      <c r="X271" s="36" t="str">
        <f t="shared" si="84"/>
        <v/>
      </c>
      <c r="Y271" s="36" t="str">
        <f t="shared" si="85"/>
        <v/>
      </c>
    </row>
    <row r="272" spans="2:25" x14ac:dyDescent="0.25">
      <c r="B272" s="23"/>
      <c r="C272" s="23"/>
      <c r="D272" s="24"/>
      <c r="E272" s="24"/>
      <c r="F272" s="25">
        <f t="shared" si="79"/>
        <v>2.5</v>
      </c>
      <c r="G272" s="26"/>
      <c r="H272" s="26"/>
      <c r="I272" s="27"/>
      <c r="J272" s="26"/>
      <c r="K272" s="48"/>
      <c r="L272" s="28"/>
      <c r="M272" s="29"/>
      <c r="N272" s="30">
        <f t="shared" si="86"/>
        <v>0</v>
      </c>
      <c r="O272" s="44" t="str">
        <f t="shared" si="80"/>
        <v/>
      </c>
      <c r="P272" s="44" t="str">
        <f t="shared" si="81"/>
        <v/>
      </c>
      <c r="Q272" s="44" t="str">
        <f t="shared" si="82"/>
        <v/>
      </c>
      <c r="R272" s="32" t="str">
        <f t="shared" si="83"/>
        <v/>
      </c>
      <c r="S272" s="33"/>
      <c r="T272" s="91"/>
      <c r="U272" s="35" t="str">
        <f t="shared" si="87"/>
        <v/>
      </c>
      <c r="V272" s="33"/>
      <c r="W272" s="36" t="str">
        <f t="shared" si="88"/>
        <v/>
      </c>
      <c r="X272" s="36" t="str">
        <f t="shared" si="84"/>
        <v/>
      </c>
      <c r="Y272" s="36" t="str">
        <f t="shared" si="85"/>
        <v/>
      </c>
    </row>
    <row r="273" spans="2:25" x14ac:dyDescent="0.25">
      <c r="B273" s="23"/>
      <c r="C273" s="23"/>
      <c r="D273" s="24"/>
      <c r="E273" s="24"/>
      <c r="F273" s="25">
        <f t="shared" si="79"/>
        <v>2.5</v>
      </c>
      <c r="G273" s="26"/>
      <c r="H273" s="26"/>
      <c r="I273" s="27"/>
      <c r="J273" s="26"/>
      <c r="K273" s="48"/>
      <c r="L273" s="28"/>
      <c r="M273" s="29"/>
      <c r="N273" s="30">
        <f t="shared" si="86"/>
        <v>0</v>
      </c>
      <c r="O273" s="44" t="str">
        <f t="shared" si="80"/>
        <v/>
      </c>
      <c r="P273" s="44" t="str">
        <f t="shared" si="81"/>
        <v/>
      </c>
      <c r="Q273" s="44" t="str">
        <f t="shared" si="82"/>
        <v/>
      </c>
      <c r="R273" s="32" t="str">
        <f t="shared" si="83"/>
        <v/>
      </c>
      <c r="S273" s="33"/>
      <c r="T273" s="91"/>
      <c r="U273" s="35" t="str">
        <f t="shared" si="87"/>
        <v/>
      </c>
      <c r="V273" s="33"/>
      <c r="W273" s="36" t="str">
        <f t="shared" si="88"/>
        <v/>
      </c>
      <c r="X273" s="36" t="str">
        <f t="shared" si="84"/>
        <v/>
      </c>
      <c r="Y273" s="36" t="str">
        <f t="shared" si="85"/>
        <v/>
      </c>
    </row>
    <row r="274" spans="2:25" x14ac:dyDescent="0.25">
      <c r="B274" s="23"/>
      <c r="C274" s="23"/>
      <c r="D274" s="24"/>
      <c r="E274" s="24"/>
      <c r="F274" s="25">
        <f t="shared" si="79"/>
        <v>2.5</v>
      </c>
      <c r="G274" s="26"/>
      <c r="H274" s="26"/>
      <c r="I274" s="27"/>
      <c r="J274" s="26"/>
      <c r="K274" s="48"/>
      <c r="L274" s="28"/>
      <c r="M274" s="29"/>
      <c r="N274" s="30">
        <f t="shared" si="86"/>
        <v>0</v>
      </c>
      <c r="O274" s="44" t="str">
        <f t="shared" si="80"/>
        <v/>
      </c>
      <c r="P274" s="44" t="str">
        <f t="shared" si="81"/>
        <v/>
      </c>
      <c r="Q274" s="44" t="str">
        <f t="shared" si="82"/>
        <v/>
      </c>
      <c r="R274" s="32" t="str">
        <f t="shared" si="83"/>
        <v/>
      </c>
      <c r="S274" s="33"/>
      <c r="T274" s="91"/>
      <c r="U274" s="35" t="str">
        <f t="shared" si="87"/>
        <v/>
      </c>
      <c r="V274" s="33"/>
      <c r="W274" s="36" t="str">
        <f t="shared" si="88"/>
        <v/>
      </c>
      <c r="X274" s="36" t="str">
        <f t="shared" si="84"/>
        <v/>
      </c>
      <c r="Y274" s="36" t="str">
        <f t="shared" si="85"/>
        <v/>
      </c>
    </row>
    <row r="275" spans="2:25" x14ac:dyDescent="0.25">
      <c r="B275" s="23"/>
      <c r="C275" s="23"/>
      <c r="D275" s="24"/>
      <c r="E275" s="24"/>
      <c r="F275" s="25">
        <f t="shared" si="79"/>
        <v>2.5</v>
      </c>
      <c r="G275" s="26"/>
      <c r="H275" s="26"/>
      <c r="I275" s="27"/>
      <c r="J275" s="26"/>
      <c r="K275" s="48"/>
      <c r="L275" s="28"/>
      <c r="M275" s="29"/>
      <c r="N275" s="30">
        <f t="shared" si="86"/>
        <v>0</v>
      </c>
      <c r="O275" s="44" t="str">
        <f t="shared" si="80"/>
        <v/>
      </c>
      <c r="P275" s="44" t="str">
        <f t="shared" si="81"/>
        <v/>
      </c>
      <c r="Q275" s="44" t="str">
        <f t="shared" si="82"/>
        <v/>
      </c>
      <c r="R275" s="32" t="str">
        <f t="shared" si="83"/>
        <v/>
      </c>
      <c r="S275" s="33"/>
      <c r="T275" s="91"/>
      <c r="U275" s="35" t="str">
        <f t="shared" si="87"/>
        <v/>
      </c>
      <c r="V275" s="33"/>
      <c r="W275" s="36" t="str">
        <f t="shared" si="88"/>
        <v/>
      </c>
      <c r="X275" s="36" t="str">
        <f t="shared" si="84"/>
        <v/>
      </c>
      <c r="Y275" s="36" t="str">
        <f t="shared" si="85"/>
        <v/>
      </c>
    </row>
    <row r="276" spans="2:25" x14ac:dyDescent="0.25">
      <c r="B276" s="23"/>
      <c r="C276" s="23"/>
      <c r="D276" s="24"/>
      <c r="E276" s="24"/>
      <c r="F276" s="25">
        <f t="shared" si="79"/>
        <v>2.5</v>
      </c>
      <c r="G276" s="26"/>
      <c r="H276" s="26"/>
      <c r="I276" s="27"/>
      <c r="J276" s="26"/>
      <c r="K276" s="48"/>
      <c r="L276" s="28"/>
      <c r="M276" s="29"/>
      <c r="N276" s="30">
        <f t="shared" si="86"/>
        <v>0</v>
      </c>
      <c r="O276" s="44" t="str">
        <f t="shared" si="80"/>
        <v/>
      </c>
      <c r="P276" s="44" t="str">
        <f t="shared" si="81"/>
        <v/>
      </c>
      <c r="Q276" s="44" t="str">
        <f t="shared" si="82"/>
        <v/>
      </c>
      <c r="R276" s="32" t="str">
        <f t="shared" si="83"/>
        <v/>
      </c>
      <c r="S276" s="33"/>
      <c r="T276" s="91"/>
      <c r="U276" s="35" t="str">
        <f t="shared" si="87"/>
        <v/>
      </c>
      <c r="V276" s="33"/>
      <c r="W276" s="36" t="str">
        <f t="shared" si="88"/>
        <v/>
      </c>
      <c r="X276" s="36" t="str">
        <f t="shared" si="84"/>
        <v/>
      </c>
      <c r="Y276" s="36" t="str">
        <f t="shared" si="85"/>
        <v/>
      </c>
    </row>
    <row r="277" spans="2:25" x14ac:dyDescent="0.25">
      <c r="B277" s="23"/>
      <c r="C277" s="23"/>
      <c r="D277" s="24"/>
      <c r="E277" s="24"/>
      <c r="F277" s="25">
        <f t="shared" si="79"/>
        <v>2.5</v>
      </c>
      <c r="G277" s="26"/>
      <c r="H277" s="26"/>
      <c r="I277" s="27"/>
      <c r="J277" s="26"/>
      <c r="K277" s="48"/>
      <c r="L277" s="28"/>
      <c r="M277" s="29"/>
      <c r="N277" s="30">
        <f t="shared" si="86"/>
        <v>0</v>
      </c>
      <c r="O277" s="44" t="str">
        <f t="shared" si="80"/>
        <v/>
      </c>
      <c r="P277" s="44" t="str">
        <f t="shared" si="81"/>
        <v/>
      </c>
      <c r="Q277" s="44" t="str">
        <f t="shared" si="82"/>
        <v/>
      </c>
      <c r="R277" s="32" t="str">
        <f t="shared" si="83"/>
        <v/>
      </c>
      <c r="S277" s="33"/>
      <c r="T277" s="91"/>
      <c r="U277" s="35" t="str">
        <f t="shared" si="87"/>
        <v/>
      </c>
      <c r="V277" s="33"/>
      <c r="W277" s="36" t="str">
        <f t="shared" si="88"/>
        <v/>
      </c>
      <c r="X277" s="36" t="str">
        <f t="shared" si="84"/>
        <v/>
      </c>
      <c r="Y277" s="36" t="str">
        <f t="shared" si="85"/>
        <v/>
      </c>
    </row>
    <row r="278" spans="2:25" x14ac:dyDescent="0.25">
      <c r="B278" s="23"/>
      <c r="C278" s="23"/>
      <c r="D278" s="24"/>
      <c r="E278" s="24"/>
      <c r="F278" s="25">
        <f t="shared" si="79"/>
        <v>2.5</v>
      </c>
      <c r="G278" s="26"/>
      <c r="H278" s="26"/>
      <c r="I278" s="27"/>
      <c r="J278" s="26"/>
      <c r="K278" s="48"/>
      <c r="L278" s="28"/>
      <c r="M278" s="29"/>
      <c r="N278" s="30">
        <f t="shared" si="86"/>
        <v>0</v>
      </c>
      <c r="O278" s="44" t="str">
        <f t="shared" si="80"/>
        <v/>
      </c>
      <c r="P278" s="44" t="str">
        <f t="shared" si="81"/>
        <v/>
      </c>
      <c r="Q278" s="44" t="str">
        <f t="shared" si="82"/>
        <v/>
      </c>
      <c r="R278" s="32" t="str">
        <f t="shared" si="83"/>
        <v/>
      </c>
      <c r="S278" s="33"/>
      <c r="T278" s="91"/>
      <c r="U278" s="35" t="str">
        <f t="shared" si="87"/>
        <v/>
      </c>
      <c r="V278" s="33"/>
      <c r="W278" s="36" t="str">
        <f t="shared" si="88"/>
        <v/>
      </c>
      <c r="X278" s="36" t="str">
        <f t="shared" si="84"/>
        <v/>
      </c>
      <c r="Y278" s="36" t="str">
        <f t="shared" si="85"/>
        <v/>
      </c>
    </row>
    <row r="279" spans="2:25" x14ac:dyDescent="0.25">
      <c r="B279" s="23"/>
      <c r="C279" s="23"/>
      <c r="D279" s="24"/>
      <c r="E279" s="24"/>
      <c r="F279" s="25">
        <f t="shared" si="79"/>
        <v>2.5</v>
      </c>
      <c r="G279" s="26"/>
      <c r="H279" s="26"/>
      <c r="I279" s="27"/>
      <c r="J279" s="26"/>
      <c r="K279" s="48"/>
      <c r="L279" s="28"/>
      <c r="M279" s="29"/>
      <c r="N279" s="30">
        <f t="shared" si="86"/>
        <v>0</v>
      </c>
      <c r="O279" s="44" t="str">
        <f t="shared" si="80"/>
        <v/>
      </c>
      <c r="P279" s="44" t="str">
        <f t="shared" si="81"/>
        <v/>
      </c>
      <c r="Q279" s="44" t="str">
        <f t="shared" si="82"/>
        <v/>
      </c>
      <c r="R279" s="32" t="str">
        <f t="shared" si="83"/>
        <v/>
      </c>
      <c r="S279" s="33"/>
      <c r="T279" s="91"/>
      <c r="U279" s="35" t="str">
        <f t="shared" si="87"/>
        <v/>
      </c>
      <c r="V279" s="33"/>
      <c r="W279" s="36" t="str">
        <f t="shared" si="88"/>
        <v/>
      </c>
      <c r="X279" s="36" t="str">
        <f t="shared" si="84"/>
        <v/>
      </c>
      <c r="Y279" s="36" t="str">
        <f t="shared" si="85"/>
        <v/>
      </c>
    </row>
    <row r="280" spans="2:25" x14ac:dyDescent="0.25">
      <c r="B280" s="23"/>
      <c r="C280" s="23"/>
      <c r="D280" s="24"/>
      <c r="E280" s="24"/>
      <c r="F280" s="25">
        <f t="shared" si="79"/>
        <v>2.5</v>
      </c>
      <c r="G280" s="26"/>
      <c r="H280" s="26"/>
      <c r="I280" s="27"/>
      <c r="J280" s="26"/>
      <c r="K280" s="48"/>
      <c r="L280" s="28"/>
      <c r="M280" s="29"/>
      <c r="N280" s="30">
        <f t="shared" si="86"/>
        <v>0</v>
      </c>
      <c r="O280" s="44" t="str">
        <f t="shared" si="80"/>
        <v/>
      </c>
      <c r="P280" s="44" t="str">
        <f t="shared" si="81"/>
        <v/>
      </c>
      <c r="Q280" s="44" t="str">
        <f t="shared" si="82"/>
        <v/>
      </c>
      <c r="R280" s="32" t="str">
        <f t="shared" si="83"/>
        <v/>
      </c>
      <c r="S280" s="33"/>
      <c r="T280" s="91"/>
      <c r="U280" s="35" t="str">
        <f t="shared" si="87"/>
        <v/>
      </c>
      <c r="V280" s="33"/>
      <c r="W280" s="36" t="str">
        <f t="shared" si="88"/>
        <v/>
      </c>
      <c r="X280" s="36" t="str">
        <f t="shared" si="84"/>
        <v/>
      </c>
      <c r="Y280" s="36" t="str">
        <f t="shared" si="85"/>
        <v/>
      </c>
    </row>
    <row r="281" spans="2:25" x14ac:dyDescent="0.25">
      <c r="B281" s="23"/>
      <c r="C281" s="23"/>
      <c r="D281" s="24"/>
      <c r="E281" s="24"/>
      <c r="F281" s="25">
        <f t="shared" si="79"/>
        <v>2.5</v>
      </c>
      <c r="G281" s="26"/>
      <c r="H281" s="26"/>
      <c r="I281" s="27"/>
      <c r="J281" s="26"/>
      <c r="K281" s="48"/>
      <c r="L281" s="28"/>
      <c r="M281" s="29"/>
      <c r="N281" s="30">
        <f t="shared" si="86"/>
        <v>0</v>
      </c>
      <c r="O281" s="44" t="str">
        <f t="shared" si="80"/>
        <v/>
      </c>
      <c r="P281" s="44" t="str">
        <f t="shared" si="81"/>
        <v/>
      </c>
      <c r="Q281" s="44" t="str">
        <f t="shared" si="82"/>
        <v/>
      </c>
      <c r="R281" s="32" t="str">
        <f t="shared" si="83"/>
        <v/>
      </c>
      <c r="S281" s="33"/>
      <c r="T281" s="91"/>
      <c r="U281" s="35" t="str">
        <f t="shared" si="87"/>
        <v/>
      </c>
      <c r="V281" s="33"/>
      <c r="W281" s="36" t="str">
        <f t="shared" si="88"/>
        <v/>
      </c>
      <c r="X281" s="36" t="str">
        <f t="shared" si="84"/>
        <v/>
      </c>
      <c r="Y281" s="36" t="str">
        <f t="shared" si="85"/>
        <v/>
      </c>
    </row>
    <row r="282" spans="2:25" x14ac:dyDescent="0.25">
      <c r="B282" s="23"/>
      <c r="C282" s="23"/>
      <c r="D282" s="24"/>
      <c r="E282" s="24"/>
      <c r="F282" s="25">
        <f t="shared" si="79"/>
        <v>2.5</v>
      </c>
      <c r="G282" s="26"/>
      <c r="H282" s="26"/>
      <c r="I282" s="27"/>
      <c r="J282" s="26"/>
      <c r="K282" s="48"/>
      <c r="L282" s="28"/>
      <c r="M282" s="29"/>
      <c r="N282" s="30">
        <f t="shared" si="86"/>
        <v>0</v>
      </c>
      <c r="O282" s="44" t="str">
        <f t="shared" si="80"/>
        <v/>
      </c>
      <c r="P282" s="44" t="str">
        <f t="shared" si="81"/>
        <v/>
      </c>
      <c r="Q282" s="44" t="str">
        <f t="shared" si="82"/>
        <v/>
      </c>
      <c r="R282" s="32" t="str">
        <f t="shared" si="83"/>
        <v/>
      </c>
      <c r="S282" s="33"/>
      <c r="T282" s="91"/>
      <c r="U282" s="35" t="str">
        <f t="shared" si="87"/>
        <v/>
      </c>
      <c r="V282" s="33"/>
      <c r="W282" s="36" t="str">
        <f t="shared" si="88"/>
        <v/>
      </c>
      <c r="X282" s="36" t="str">
        <f t="shared" si="84"/>
        <v/>
      </c>
      <c r="Y282" s="36" t="str">
        <f t="shared" si="85"/>
        <v/>
      </c>
    </row>
    <row r="283" spans="2:25" x14ac:dyDescent="0.25">
      <c r="B283" s="23"/>
      <c r="C283" s="23"/>
      <c r="D283" s="24"/>
      <c r="E283" s="24"/>
      <c r="F283" s="25">
        <f t="shared" si="79"/>
        <v>2.5</v>
      </c>
      <c r="G283" s="26"/>
      <c r="H283" s="26"/>
      <c r="I283" s="27"/>
      <c r="J283" s="26"/>
      <c r="K283" s="48"/>
      <c r="L283" s="28"/>
      <c r="M283" s="29"/>
      <c r="N283" s="30">
        <f t="shared" si="86"/>
        <v>0</v>
      </c>
      <c r="O283" s="44" t="str">
        <f t="shared" si="80"/>
        <v/>
      </c>
      <c r="P283" s="44" t="str">
        <f t="shared" si="81"/>
        <v/>
      </c>
      <c r="Q283" s="44" t="str">
        <f t="shared" si="82"/>
        <v/>
      </c>
      <c r="R283" s="32" t="str">
        <f t="shared" si="83"/>
        <v/>
      </c>
      <c r="S283" s="33"/>
      <c r="T283" s="91"/>
      <c r="U283" s="35" t="str">
        <f t="shared" si="87"/>
        <v/>
      </c>
      <c r="V283" s="33"/>
      <c r="W283" s="36" t="str">
        <f t="shared" si="88"/>
        <v/>
      </c>
      <c r="X283" s="36" t="str">
        <f t="shared" si="84"/>
        <v/>
      </c>
      <c r="Y283" s="36" t="str">
        <f t="shared" si="85"/>
        <v/>
      </c>
    </row>
    <row r="284" spans="2:25" x14ac:dyDescent="0.25">
      <c r="B284" s="23"/>
      <c r="C284" s="23"/>
      <c r="D284" s="24"/>
      <c r="E284" s="24"/>
      <c r="F284" s="25">
        <f t="shared" si="79"/>
        <v>2.5</v>
      </c>
      <c r="G284" s="26"/>
      <c r="H284" s="26"/>
      <c r="I284" s="27"/>
      <c r="J284" s="26"/>
      <c r="K284" s="48"/>
      <c r="L284" s="28"/>
      <c r="M284" s="29"/>
      <c r="N284" s="30">
        <f t="shared" si="86"/>
        <v>0</v>
      </c>
      <c r="O284" s="44" t="str">
        <f t="shared" si="80"/>
        <v/>
      </c>
      <c r="P284" s="44" t="str">
        <f t="shared" si="81"/>
        <v/>
      </c>
      <c r="Q284" s="44" t="str">
        <f t="shared" si="82"/>
        <v/>
      </c>
      <c r="R284" s="32" t="str">
        <f t="shared" si="83"/>
        <v/>
      </c>
      <c r="S284" s="33"/>
      <c r="T284" s="91"/>
      <c r="U284" s="35" t="str">
        <f t="shared" si="87"/>
        <v/>
      </c>
      <c r="V284" s="33"/>
      <c r="W284" s="36" t="str">
        <f t="shared" si="88"/>
        <v/>
      </c>
      <c r="X284" s="36" t="str">
        <f t="shared" si="84"/>
        <v/>
      </c>
      <c r="Y284" s="36" t="str">
        <f t="shared" si="85"/>
        <v/>
      </c>
    </row>
    <row r="285" spans="2:25" x14ac:dyDescent="0.25">
      <c r="B285" s="23"/>
      <c r="C285" s="23"/>
      <c r="D285" s="24"/>
      <c r="E285" s="24"/>
      <c r="F285" s="25">
        <f t="shared" si="79"/>
        <v>2.5</v>
      </c>
      <c r="G285" s="26"/>
      <c r="H285" s="26"/>
      <c r="I285" s="27"/>
      <c r="J285" s="26"/>
      <c r="K285" s="48"/>
      <c r="L285" s="28"/>
      <c r="M285" s="29"/>
      <c r="N285" s="30">
        <f t="shared" si="86"/>
        <v>0</v>
      </c>
      <c r="O285" s="44" t="str">
        <f t="shared" si="80"/>
        <v/>
      </c>
      <c r="P285" s="44" t="str">
        <f t="shared" si="81"/>
        <v/>
      </c>
      <c r="Q285" s="44" t="str">
        <f t="shared" si="82"/>
        <v/>
      </c>
      <c r="R285" s="32" t="str">
        <f t="shared" si="83"/>
        <v/>
      </c>
      <c r="S285" s="33"/>
      <c r="T285" s="91"/>
      <c r="U285" s="35" t="str">
        <f t="shared" si="87"/>
        <v/>
      </c>
      <c r="V285" s="33"/>
      <c r="W285" s="36" t="str">
        <f t="shared" si="88"/>
        <v/>
      </c>
      <c r="X285" s="36" t="str">
        <f t="shared" si="84"/>
        <v/>
      </c>
      <c r="Y285" s="36" t="str">
        <f t="shared" si="85"/>
        <v/>
      </c>
    </row>
    <row r="286" spans="2:25" x14ac:dyDescent="0.25">
      <c r="B286" s="23"/>
      <c r="C286" s="23"/>
      <c r="D286" s="24"/>
      <c r="E286" s="24"/>
      <c r="F286" s="25">
        <f t="shared" si="79"/>
        <v>2.5</v>
      </c>
      <c r="G286" s="26"/>
      <c r="H286" s="26"/>
      <c r="I286" s="27"/>
      <c r="J286" s="26"/>
      <c r="K286" s="48"/>
      <c r="L286" s="28"/>
      <c r="M286" s="29"/>
      <c r="N286" s="30">
        <f t="shared" si="86"/>
        <v>0</v>
      </c>
      <c r="O286" s="44" t="str">
        <f t="shared" si="80"/>
        <v/>
      </c>
      <c r="P286" s="44" t="str">
        <f t="shared" si="81"/>
        <v/>
      </c>
      <c r="Q286" s="44" t="str">
        <f t="shared" si="82"/>
        <v/>
      </c>
      <c r="R286" s="32" t="str">
        <f t="shared" si="83"/>
        <v/>
      </c>
      <c r="S286" s="33"/>
      <c r="T286" s="91"/>
      <c r="U286" s="35" t="str">
        <f t="shared" si="87"/>
        <v/>
      </c>
      <c r="V286" s="33"/>
      <c r="W286" s="36" t="str">
        <f t="shared" si="88"/>
        <v/>
      </c>
      <c r="X286" s="36" t="str">
        <f t="shared" si="84"/>
        <v/>
      </c>
      <c r="Y286" s="36" t="str">
        <f t="shared" si="85"/>
        <v/>
      </c>
    </row>
    <row r="287" spans="2:25" x14ac:dyDescent="0.25">
      <c r="B287" s="23"/>
      <c r="C287" s="23"/>
      <c r="D287" s="24"/>
      <c r="E287" s="24"/>
      <c r="F287" s="25">
        <f t="shared" si="79"/>
        <v>2.5</v>
      </c>
      <c r="G287" s="26"/>
      <c r="H287" s="26"/>
      <c r="I287" s="27"/>
      <c r="J287" s="26"/>
      <c r="K287" s="48"/>
      <c r="L287" s="28"/>
      <c r="M287" s="29"/>
      <c r="N287" s="30">
        <f t="shared" si="86"/>
        <v>0</v>
      </c>
      <c r="O287" s="44" t="str">
        <f t="shared" si="80"/>
        <v/>
      </c>
      <c r="P287" s="44" t="str">
        <f t="shared" si="81"/>
        <v/>
      </c>
      <c r="Q287" s="44" t="str">
        <f t="shared" si="82"/>
        <v/>
      </c>
      <c r="R287" s="32" t="str">
        <f t="shared" si="83"/>
        <v/>
      </c>
      <c r="S287" s="33"/>
      <c r="T287" s="91"/>
      <c r="U287" s="35" t="str">
        <f t="shared" si="87"/>
        <v/>
      </c>
      <c r="V287" s="33"/>
      <c r="W287" s="36" t="str">
        <f t="shared" si="88"/>
        <v/>
      </c>
      <c r="X287" s="36" t="str">
        <f t="shared" si="84"/>
        <v/>
      </c>
      <c r="Y287" s="36" t="str">
        <f t="shared" si="85"/>
        <v/>
      </c>
    </row>
    <row r="288" spans="2:25" x14ac:dyDescent="0.25">
      <c r="B288" s="23"/>
      <c r="C288" s="23"/>
      <c r="D288" s="24"/>
      <c r="E288" s="24"/>
      <c r="F288" s="25">
        <f t="shared" si="79"/>
        <v>2.5</v>
      </c>
      <c r="G288" s="26"/>
      <c r="H288" s="26"/>
      <c r="I288" s="27"/>
      <c r="J288" s="26"/>
      <c r="K288" s="48"/>
      <c r="L288" s="28"/>
      <c r="M288" s="29"/>
      <c r="N288" s="30">
        <f t="shared" si="86"/>
        <v>0</v>
      </c>
      <c r="O288" s="44" t="str">
        <f t="shared" si="80"/>
        <v/>
      </c>
      <c r="P288" s="44" t="str">
        <f t="shared" si="81"/>
        <v/>
      </c>
      <c r="Q288" s="44" t="str">
        <f t="shared" si="82"/>
        <v/>
      </c>
      <c r="R288" s="32" t="str">
        <f t="shared" si="83"/>
        <v/>
      </c>
      <c r="S288" s="33"/>
      <c r="T288" s="91"/>
      <c r="U288" s="35" t="str">
        <f t="shared" si="87"/>
        <v/>
      </c>
      <c r="V288" s="33"/>
      <c r="W288" s="36" t="str">
        <f t="shared" si="88"/>
        <v/>
      </c>
      <c r="X288" s="36" t="str">
        <f t="shared" si="84"/>
        <v/>
      </c>
      <c r="Y288" s="36" t="str">
        <f t="shared" si="85"/>
        <v/>
      </c>
    </row>
    <row r="289" spans="2:25" x14ac:dyDescent="0.25">
      <c r="B289" s="23"/>
      <c r="C289" s="23"/>
      <c r="D289" s="24"/>
      <c r="E289" s="24"/>
      <c r="F289" s="25">
        <f t="shared" si="79"/>
        <v>2.5</v>
      </c>
      <c r="G289" s="26"/>
      <c r="H289" s="26"/>
      <c r="I289" s="27"/>
      <c r="J289" s="26"/>
      <c r="K289" s="48"/>
      <c r="L289" s="28"/>
      <c r="M289" s="29"/>
      <c r="N289" s="30">
        <f t="shared" si="86"/>
        <v>0</v>
      </c>
      <c r="O289" s="44" t="str">
        <f t="shared" si="80"/>
        <v/>
      </c>
      <c r="P289" s="44" t="str">
        <f t="shared" si="81"/>
        <v/>
      </c>
      <c r="Q289" s="44" t="str">
        <f t="shared" si="82"/>
        <v/>
      </c>
      <c r="R289" s="32" t="str">
        <f t="shared" si="83"/>
        <v/>
      </c>
      <c r="S289" s="33"/>
      <c r="T289" s="91"/>
      <c r="U289" s="35" t="str">
        <f t="shared" si="87"/>
        <v/>
      </c>
      <c r="V289" s="33"/>
      <c r="W289" s="36" t="str">
        <f t="shared" si="88"/>
        <v/>
      </c>
      <c r="X289" s="36" t="str">
        <f t="shared" si="84"/>
        <v/>
      </c>
      <c r="Y289" s="36" t="str">
        <f t="shared" si="85"/>
        <v/>
      </c>
    </row>
    <row r="290" spans="2:25" x14ac:dyDescent="0.25">
      <c r="B290" s="23"/>
      <c r="C290" s="23"/>
      <c r="D290" s="24"/>
      <c r="E290" s="24"/>
      <c r="F290" s="25">
        <f t="shared" si="79"/>
        <v>2.5</v>
      </c>
      <c r="G290" s="26"/>
      <c r="H290" s="26"/>
      <c r="I290" s="27"/>
      <c r="J290" s="26"/>
      <c r="K290" s="48"/>
      <c r="L290" s="28"/>
      <c r="M290" s="29"/>
      <c r="N290" s="30">
        <f t="shared" si="86"/>
        <v>0</v>
      </c>
      <c r="O290" s="44" t="str">
        <f t="shared" si="80"/>
        <v/>
      </c>
      <c r="P290" s="44" t="str">
        <f t="shared" si="81"/>
        <v/>
      </c>
      <c r="Q290" s="44" t="str">
        <f t="shared" si="82"/>
        <v/>
      </c>
      <c r="R290" s="32" t="str">
        <f t="shared" si="83"/>
        <v/>
      </c>
      <c r="S290" s="33"/>
      <c r="T290" s="91"/>
      <c r="U290" s="35" t="str">
        <f t="shared" si="87"/>
        <v/>
      </c>
      <c r="V290" s="33"/>
      <c r="W290" s="36" t="str">
        <f t="shared" si="88"/>
        <v/>
      </c>
      <c r="X290" s="36" t="str">
        <f t="shared" si="84"/>
        <v/>
      </c>
      <c r="Y290" s="36" t="str">
        <f t="shared" si="85"/>
        <v/>
      </c>
    </row>
    <row r="291" spans="2:25" x14ac:dyDescent="0.25">
      <c r="B291" s="23"/>
      <c r="C291" s="23"/>
      <c r="D291" s="24"/>
      <c r="E291" s="24"/>
      <c r="F291" s="25">
        <f t="shared" si="79"/>
        <v>2.5</v>
      </c>
      <c r="G291" s="26"/>
      <c r="H291" s="26"/>
      <c r="I291" s="27"/>
      <c r="J291" s="26"/>
      <c r="K291" s="48"/>
      <c r="L291" s="28"/>
      <c r="M291" s="29"/>
      <c r="N291" s="30">
        <f t="shared" si="86"/>
        <v>0</v>
      </c>
      <c r="O291" s="44" t="str">
        <f t="shared" si="80"/>
        <v/>
      </c>
      <c r="P291" s="44" t="str">
        <f t="shared" si="81"/>
        <v/>
      </c>
      <c r="Q291" s="44" t="str">
        <f t="shared" si="82"/>
        <v/>
      </c>
      <c r="R291" s="32" t="str">
        <f t="shared" si="83"/>
        <v/>
      </c>
      <c r="S291" s="33"/>
      <c r="T291" s="91"/>
      <c r="U291" s="35" t="str">
        <f t="shared" si="87"/>
        <v/>
      </c>
      <c r="V291" s="33"/>
      <c r="W291" s="36" t="str">
        <f t="shared" si="88"/>
        <v/>
      </c>
      <c r="X291" s="36" t="str">
        <f t="shared" si="84"/>
        <v/>
      </c>
      <c r="Y291" s="36" t="str">
        <f t="shared" si="85"/>
        <v/>
      </c>
    </row>
    <row r="292" spans="2:25" x14ac:dyDescent="0.25">
      <c r="B292" s="23"/>
      <c r="C292" s="23"/>
      <c r="D292" s="24"/>
      <c r="E292" s="24"/>
      <c r="F292" s="25">
        <f t="shared" si="79"/>
        <v>2.5</v>
      </c>
      <c r="G292" s="26"/>
      <c r="H292" s="26"/>
      <c r="I292" s="27"/>
      <c r="J292" s="26"/>
      <c r="K292" s="48"/>
      <c r="L292" s="28"/>
      <c r="M292" s="29"/>
      <c r="N292" s="30">
        <f t="shared" si="86"/>
        <v>0</v>
      </c>
      <c r="O292" s="44" t="str">
        <f t="shared" si="80"/>
        <v/>
      </c>
      <c r="P292" s="44" t="str">
        <f t="shared" si="81"/>
        <v/>
      </c>
      <c r="Q292" s="44" t="str">
        <f t="shared" si="82"/>
        <v/>
      </c>
      <c r="R292" s="32" t="str">
        <f t="shared" si="83"/>
        <v/>
      </c>
      <c r="S292" s="33"/>
      <c r="T292" s="91"/>
      <c r="U292" s="35" t="str">
        <f t="shared" si="87"/>
        <v/>
      </c>
      <c r="V292" s="33"/>
      <c r="W292" s="36" t="str">
        <f t="shared" si="88"/>
        <v/>
      </c>
      <c r="X292" s="36" t="str">
        <f t="shared" si="84"/>
        <v/>
      </c>
      <c r="Y292" s="36" t="str">
        <f t="shared" si="85"/>
        <v/>
      </c>
    </row>
    <row r="293" spans="2:25" x14ac:dyDescent="0.25">
      <c r="B293" s="23"/>
      <c r="C293" s="23"/>
      <c r="D293" s="24"/>
      <c r="E293" s="24"/>
      <c r="F293" s="25">
        <f t="shared" si="79"/>
        <v>2.5</v>
      </c>
      <c r="G293" s="26"/>
      <c r="H293" s="26"/>
      <c r="I293" s="27"/>
      <c r="J293" s="26"/>
      <c r="K293" s="48"/>
      <c r="L293" s="28"/>
      <c r="M293" s="29"/>
      <c r="N293" s="30">
        <f t="shared" si="86"/>
        <v>0</v>
      </c>
      <c r="O293" s="44" t="str">
        <f t="shared" si="80"/>
        <v/>
      </c>
      <c r="P293" s="44" t="str">
        <f t="shared" si="81"/>
        <v/>
      </c>
      <c r="Q293" s="44" t="str">
        <f t="shared" si="82"/>
        <v/>
      </c>
      <c r="R293" s="32" t="str">
        <f t="shared" si="83"/>
        <v/>
      </c>
      <c r="S293" s="33"/>
      <c r="T293" s="91"/>
      <c r="U293" s="35" t="str">
        <f t="shared" si="87"/>
        <v/>
      </c>
      <c r="V293" s="33"/>
      <c r="W293" s="36" t="str">
        <f t="shared" si="88"/>
        <v/>
      </c>
      <c r="X293" s="36" t="str">
        <f t="shared" si="84"/>
        <v/>
      </c>
      <c r="Y293" s="36" t="str">
        <f t="shared" si="85"/>
        <v/>
      </c>
    </row>
    <row r="294" spans="2:25" x14ac:dyDescent="0.25">
      <c r="B294" s="23"/>
      <c r="C294" s="23"/>
      <c r="D294" s="24"/>
      <c r="E294" s="24"/>
      <c r="F294" s="25">
        <f t="shared" si="79"/>
        <v>2.5</v>
      </c>
      <c r="G294" s="26"/>
      <c r="H294" s="26"/>
      <c r="I294" s="27"/>
      <c r="J294" s="26"/>
      <c r="K294" s="48"/>
      <c r="L294" s="28"/>
      <c r="M294" s="29"/>
      <c r="N294" s="30">
        <f t="shared" si="86"/>
        <v>0</v>
      </c>
      <c r="O294" s="44" t="str">
        <f t="shared" si="80"/>
        <v/>
      </c>
      <c r="P294" s="44" t="str">
        <f t="shared" si="81"/>
        <v/>
      </c>
      <c r="Q294" s="44" t="str">
        <f t="shared" si="82"/>
        <v/>
      </c>
      <c r="R294" s="32" t="str">
        <f t="shared" si="83"/>
        <v/>
      </c>
      <c r="S294" s="33"/>
      <c r="T294" s="91"/>
      <c r="U294" s="35" t="str">
        <f t="shared" si="87"/>
        <v/>
      </c>
      <c r="V294" s="33"/>
      <c r="W294" s="36" t="str">
        <f t="shared" si="88"/>
        <v/>
      </c>
      <c r="X294" s="36" t="str">
        <f t="shared" si="84"/>
        <v/>
      </c>
      <c r="Y294" s="36" t="str">
        <f t="shared" si="85"/>
        <v/>
      </c>
    </row>
    <row r="295" spans="2:25" x14ac:dyDescent="0.25">
      <c r="B295" s="23"/>
      <c r="C295" s="23"/>
      <c r="D295" s="24"/>
      <c r="E295" s="24"/>
      <c r="F295" s="25">
        <f t="shared" si="79"/>
        <v>2.5</v>
      </c>
      <c r="G295" s="26"/>
      <c r="H295" s="26"/>
      <c r="I295" s="27"/>
      <c r="J295" s="26"/>
      <c r="K295" s="48"/>
      <c r="L295" s="28"/>
      <c r="M295" s="29"/>
      <c r="N295" s="30">
        <f t="shared" si="86"/>
        <v>0</v>
      </c>
      <c r="O295" s="44" t="str">
        <f t="shared" si="80"/>
        <v/>
      </c>
      <c r="P295" s="44" t="str">
        <f t="shared" si="81"/>
        <v/>
      </c>
      <c r="Q295" s="44" t="str">
        <f t="shared" si="82"/>
        <v/>
      </c>
      <c r="R295" s="32" t="str">
        <f t="shared" si="83"/>
        <v/>
      </c>
      <c r="S295" s="33"/>
      <c r="T295" s="91"/>
      <c r="U295" s="35" t="str">
        <f t="shared" si="87"/>
        <v/>
      </c>
      <c r="V295" s="33"/>
      <c r="W295" s="36" t="str">
        <f t="shared" si="88"/>
        <v/>
      </c>
      <c r="X295" s="36" t="str">
        <f t="shared" si="84"/>
        <v/>
      </c>
      <c r="Y295" s="36" t="str">
        <f t="shared" si="85"/>
        <v/>
      </c>
    </row>
    <row r="296" spans="2:25" x14ac:dyDescent="0.25">
      <c r="B296" s="23"/>
      <c r="C296" s="23"/>
      <c r="D296" s="24"/>
      <c r="E296" s="24"/>
      <c r="F296" s="25">
        <f t="shared" si="79"/>
        <v>2.5</v>
      </c>
      <c r="G296" s="26"/>
      <c r="H296" s="26"/>
      <c r="I296" s="27"/>
      <c r="J296" s="26"/>
      <c r="K296" s="48"/>
      <c r="L296" s="28"/>
      <c r="M296" s="29"/>
      <c r="N296" s="30">
        <f t="shared" si="86"/>
        <v>0</v>
      </c>
      <c r="O296" s="44" t="str">
        <f t="shared" si="80"/>
        <v/>
      </c>
      <c r="P296" s="44" t="str">
        <f t="shared" si="81"/>
        <v/>
      </c>
      <c r="Q296" s="44" t="str">
        <f t="shared" si="82"/>
        <v/>
      </c>
      <c r="R296" s="32" t="str">
        <f t="shared" si="83"/>
        <v/>
      </c>
      <c r="S296" s="33"/>
      <c r="T296" s="91"/>
      <c r="U296" s="35" t="str">
        <f t="shared" si="87"/>
        <v/>
      </c>
      <c r="V296" s="33"/>
      <c r="W296" s="36" t="str">
        <f t="shared" si="88"/>
        <v/>
      </c>
      <c r="X296" s="36" t="str">
        <f t="shared" si="84"/>
        <v/>
      </c>
      <c r="Y296" s="36" t="str">
        <f t="shared" si="85"/>
        <v/>
      </c>
    </row>
    <row r="297" spans="2:25" x14ac:dyDescent="0.25">
      <c r="B297" s="23"/>
      <c r="C297" s="23"/>
      <c r="D297" s="24"/>
      <c r="E297" s="24"/>
      <c r="F297" s="25">
        <f t="shared" si="79"/>
        <v>2.5</v>
      </c>
      <c r="G297" s="26"/>
      <c r="H297" s="26"/>
      <c r="I297" s="27"/>
      <c r="J297" s="26"/>
      <c r="K297" s="48"/>
      <c r="L297" s="28"/>
      <c r="M297" s="29"/>
      <c r="N297" s="30">
        <f t="shared" si="86"/>
        <v>0</v>
      </c>
      <c r="O297" s="44" t="str">
        <f t="shared" si="80"/>
        <v/>
      </c>
      <c r="P297" s="44" t="str">
        <f t="shared" si="81"/>
        <v/>
      </c>
      <c r="Q297" s="44" t="str">
        <f t="shared" si="82"/>
        <v/>
      </c>
      <c r="R297" s="32" t="str">
        <f t="shared" si="83"/>
        <v/>
      </c>
      <c r="S297" s="33"/>
      <c r="T297" s="91"/>
      <c r="U297" s="35" t="str">
        <f t="shared" si="87"/>
        <v/>
      </c>
      <c r="V297" s="33"/>
      <c r="W297" s="36" t="str">
        <f t="shared" si="88"/>
        <v/>
      </c>
      <c r="X297" s="36" t="str">
        <f t="shared" si="84"/>
        <v/>
      </c>
      <c r="Y297" s="36" t="str">
        <f t="shared" si="85"/>
        <v/>
      </c>
    </row>
    <row r="298" spans="2:25" x14ac:dyDescent="0.25">
      <c r="B298" s="23"/>
      <c r="C298" s="23"/>
      <c r="D298" s="24"/>
      <c r="E298" s="24"/>
      <c r="F298" s="25">
        <f t="shared" si="79"/>
        <v>2.5</v>
      </c>
      <c r="G298" s="26"/>
      <c r="H298" s="26"/>
      <c r="I298" s="27"/>
      <c r="J298" s="26"/>
      <c r="K298" s="48"/>
      <c r="L298" s="28"/>
      <c r="M298" s="29"/>
      <c r="N298" s="30">
        <f t="shared" si="86"/>
        <v>0</v>
      </c>
      <c r="O298" s="44" t="str">
        <f t="shared" si="80"/>
        <v/>
      </c>
      <c r="P298" s="44" t="str">
        <f t="shared" si="81"/>
        <v/>
      </c>
      <c r="Q298" s="44" t="str">
        <f t="shared" si="82"/>
        <v/>
      </c>
      <c r="R298" s="32" t="str">
        <f t="shared" si="83"/>
        <v/>
      </c>
      <c r="S298" s="33"/>
      <c r="T298" s="91"/>
      <c r="U298" s="35" t="str">
        <f t="shared" si="87"/>
        <v/>
      </c>
      <c r="V298" s="33"/>
      <c r="W298" s="36" t="str">
        <f t="shared" si="88"/>
        <v/>
      </c>
      <c r="X298" s="36" t="str">
        <f t="shared" si="84"/>
        <v/>
      </c>
      <c r="Y298" s="36" t="str">
        <f t="shared" si="85"/>
        <v/>
      </c>
    </row>
    <row r="299" spans="2:25" x14ac:dyDescent="0.25">
      <c r="B299" s="23"/>
      <c r="C299" s="23"/>
      <c r="D299" s="24"/>
      <c r="E299" s="24"/>
      <c r="F299" s="25">
        <f t="shared" si="79"/>
        <v>2.5</v>
      </c>
      <c r="G299" s="26"/>
      <c r="H299" s="26"/>
      <c r="I299" s="27"/>
      <c r="J299" s="26"/>
      <c r="K299" s="48"/>
      <c r="L299" s="28"/>
      <c r="M299" s="29"/>
      <c r="N299" s="30">
        <f t="shared" si="86"/>
        <v>0</v>
      </c>
      <c r="O299" s="44" t="str">
        <f t="shared" si="80"/>
        <v/>
      </c>
      <c r="P299" s="44" t="str">
        <f t="shared" si="81"/>
        <v/>
      </c>
      <c r="Q299" s="44" t="str">
        <f t="shared" si="82"/>
        <v/>
      </c>
      <c r="R299" s="32" t="str">
        <f t="shared" si="83"/>
        <v/>
      </c>
      <c r="S299" s="33"/>
      <c r="T299" s="91"/>
      <c r="U299" s="35" t="str">
        <f t="shared" si="87"/>
        <v/>
      </c>
      <c r="V299" s="33"/>
      <c r="W299" s="36" t="str">
        <f t="shared" si="88"/>
        <v/>
      </c>
      <c r="X299" s="36" t="str">
        <f t="shared" si="84"/>
        <v/>
      </c>
      <c r="Y299" s="36" t="str">
        <f t="shared" si="85"/>
        <v/>
      </c>
    </row>
    <row r="300" spans="2:25" x14ac:dyDescent="0.25">
      <c r="B300" s="23"/>
      <c r="C300" s="23"/>
      <c r="D300" s="24"/>
      <c r="E300" s="24"/>
      <c r="F300" s="25">
        <f t="shared" si="79"/>
        <v>2.5</v>
      </c>
      <c r="G300" s="26"/>
      <c r="H300" s="26"/>
      <c r="I300" s="27"/>
      <c r="J300" s="26"/>
      <c r="K300" s="48"/>
      <c r="L300" s="28"/>
      <c r="M300" s="29"/>
      <c r="N300" s="30">
        <f t="shared" si="86"/>
        <v>0</v>
      </c>
      <c r="O300" s="44" t="str">
        <f t="shared" si="80"/>
        <v/>
      </c>
      <c r="P300" s="44" t="str">
        <f t="shared" si="81"/>
        <v/>
      </c>
      <c r="Q300" s="44" t="str">
        <f t="shared" si="82"/>
        <v/>
      </c>
      <c r="R300" s="32" t="str">
        <f t="shared" si="83"/>
        <v/>
      </c>
      <c r="S300" s="33"/>
      <c r="T300" s="91"/>
      <c r="U300" s="35" t="str">
        <f t="shared" si="87"/>
        <v/>
      </c>
      <c r="V300" s="33"/>
      <c r="W300" s="36" t="str">
        <f t="shared" si="88"/>
        <v/>
      </c>
      <c r="X300" s="36" t="str">
        <f t="shared" si="84"/>
        <v/>
      </c>
      <c r="Y300" s="36" t="str">
        <f t="shared" si="85"/>
        <v/>
      </c>
    </row>
    <row r="301" spans="2:25" x14ac:dyDescent="0.25">
      <c r="B301" s="23"/>
      <c r="C301" s="23"/>
      <c r="D301" s="24"/>
      <c r="E301" s="24"/>
      <c r="F301" s="25">
        <f t="shared" si="79"/>
        <v>2.5</v>
      </c>
      <c r="G301" s="26"/>
      <c r="H301" s="26"/>
      <c r="I301" s="27"/>
      <c r="J301" s="26"/>
      <c r="K301" s="48"/>
      <c r="L301" s="28"/>
      <c r="M301" s="29"/>
      <c r="N301" s="30">
        <f t="shared" si="86"/>
        <v>0</v>
      </c>
      <c r="O301" s="44" t="str">
        <f t="shared" si="80"/>
        <v/>
      </c>
      <c r="P301" s="44" t="str">
        <f t="shared" si="81"/>
        <v/>
      </c>
      <c r="Q301" s="44" t="str">
        <f t="shared" si="82"/>
        <v/>
      </c>
      <c r="R301" s="32" t="str">
        <f t="shared" si="83"/>
        <v/>
      </c>
      <c r="S301" s="33"/>
      <c r="T301" s="91"/>
      <c r="U301" s="35" t="str">
        <f t="shared" si="87"/>
        <v/>
      </c>
      <c r="V301" s="33"/>
      <c r="W301" s="36" t="str">
        <f t="shared" si="88"/>
        <v/>
      </c>
      <c r="X301" s="36" t="str">
        <f t="shared" si="84"/>
        <v/>
      </c>
      <c r="Y301" s="36" t="str">
        <f t="shared" si="85"/>
        <v/>
      </c>
    </row>
    <row r="302" spans="2:25" x14ac:dyDescent="0.25">
      <c r="B302" s="23"/>
      <c r="C302" s="23"/>
      <c r="D302" s="24"/>
      <c r="E302" s="24"/>
      <c r="F302" s="25">
        <f t="shared" si="79"/>
        <v>2.5</v>
      </c>
      <c r="G302" s="26"/>
      <c r="H302" s="26"/>
      <c r="I302" s="27"/>
      <c r="J302" s="26"/>
      <c r="K302" s="48"/>
      <c r="L302" s="28"/>
      <c r="M302" s="29"/>
      <c r="N302" s="30">
        <f t="shared" si="86"/>
        <v>0</v>
      </c>
      <c r="O302" s="44" t="str">
        <f t="shared" si="80"/>
        <v/>
      </c>
      <c r="P302" s="44" t="str">
        <f t="shared" si="81"/>
        <v/>
      </c>
      <c r="Q302" s="44" t="str">
        <f t="shared" si="82"/>
        <v/>
      </c>
      <c r="R302" s="32" t="str">
        <f t="shared" si="83"/>
        <v/>
      </c>
      <c r="S302" s="33"/>
      <c r="T302" s="91"/>
      <c r="U302" s="35" t="str">
        <f t="shared" si="87"/>
        <v/>
      </c>
      <c r="V302" s="33"/>
      <c r="W302" s="36" t="str">
        <f t="shared" si="88"/>
        <v/>
      </c>
      <c r="X302" s="36" t="str">
        <f t="shared" si="84"/>
        <v/>
      </c>
      <c r="Y302" s="36" t="str">
        <f t="shared" si="85"/>
        <v/>
      </c>
    </row>
    <row r="303" spans="2:25" x14ac:dyDescent="0.25">
      <c r="B303" s="23"/>
      <c r="C303" s="23"/>
      <c r="D303" s="24"/>
      <c r="E303" s="24"/>
      <c r="F303" s="25">
        <f t="shared" si="79"/>
        <v>2.5</v>
      </c>
      <c r="G303" s="26"/>
      <c r="H303" s="26"/>
      <c r="I303" s="27"/>
      <c r="J303" s="26"/>
      <c r="K303" s="48"/>
      <c r="L303" s="28"/>
      <c r="M303" s="29"/>
      <c r="N303" s="30">
        <f t="shared" si="86"/>
        <v>0</v>
      </c>
      <c r="O303" s="44" t="str">
        <f t="shared" si="80"/>
        <v/>
      </c>
      <c r="P303" s="44" t="str">
        <f t="shared" si="81"/>
        <v/>
      </c>
      <c r="Q303" s="44" t="str">
        <f t="shared" si="82"/>
        <v/>
      </c>
      <c r="R303" s="32" t="str">
        <f t="shared" si="83"/>
        <v/>
      </c>
      <c r="S303" s="33"/>
      <c r="T303" s="91"/>
      <c r="U303" s="35" t="str">
        <f t="shared" si="87"/>
        <v/>
      </c>
      <c r="V303" s="33"/>
      <c r="W303" s="36" t="str">
        <f t="shared" si="88"/>
        <v/>
      </c>
      <c r="X303" s="36" t="str">
        <f t="shared" si="84"/>
        <v/>
      </c>
      <c r="Y303" s="36" t="str">
        <f t="shared" si="85"/>
        <v/>
      </c>
    </row>
    <row r="304" spans="2:25" x14ac:dyDescent="0.25">
      <c r="B304" s="23"/>
      <c r="C304" s="23"/>
      <c r="D304" s="24"/>
      <c r="E304" s="24"/>
      <c r="F304" s="25">
        <f t="shared" si="79"/>
        <v>2.5</v>
      </c>
      <c r="G304" s="26"/>
      <c r="H304" s="26"/>
      <c r="I304" s="27"/>
      <c r="J304" s="26"/>
      <c r="K304" s="48"/>
      <c r="L304" s="28"/>
      <c r="M304" s="29"/>
      <c r="N304" s="30">
        <f t="shared" si="86"/>
        <v>0</v>
      </c>
      <c r="O304" s="44" t="str">
        <f t="shared" si="80"/>
        <v/>
      </c>
      <c r="P304" s="44" t="str">
        <f t="shared" si="81"/>
        <v/>
      </c>
      <c r="Q304" s="44" t="str">
        <f t="shared" si="82"/>
        <v/>
      </c>
      <c r="R304" s="32" t="str">
        <f t="shared" si="83"/>
        <v/>
      </c>
      <c r="S304" s="33"/>
      <c r="T304" s="91"/>
      <c r="U304" s="35" t="str">
        <f t="shared" si="87"/>
        <v/>
      </c>
      <c r="V304" s="33"/>
      <c r="W304" s="36" t="str">
        <f t="shared" si="88"/>
        <v/>
      </c>
      <c r="X304" s="36" t="str">
        <f t="shared" si="84"/>
        <v/>
      </c>
      <c r="Y304" s="36" t="str">
        <f t="shared" si="85"/>
        <v/>
      </c>
    </row>
    <row r="305" spans="2:25" x14ac:dyDescent="0.25">
      <c r="B305" s="23"/>
      <c r="C305" s="23"/>
      <c r="D305" s="24"/>
      <c r="E305" s="24"/>
      <c r="F305" s="25">
        <f t="shared" si="79"/>
        <v>2.5</v>
      </c>
      <c r="G305" s="26"/>
      <c r="H305" s="26"/>
      <c r="I305" s="27"/>
      <c r="J305" s="26"/>
      <c r="K305" s="48"/>
      <c r="L305" s="28"/>
      <c r="M305" s="29"/>
      <c r="N305" s="30">
        <f t="shared" si="86"/>
        <v>0</v>
      </c>
      <c r="O305" s="44" t="str">
        <f t="shared" si="80"/>
        <v/>
      </c>
      <c r="P305" s="44" t="str">
        <f t="shared" si="81"/>
        <v/>
      </c>
      <c r="Q305" s="44" t="str">
        <f t="shared" si="82"/>
        <v/>
      </c>
      <c r="R305" s="32" t="str">
        <f t="shared" si="83"/>
        <v/>
      </c>
      <c r="S305" s="33"/>
      <c r="T305" s="91"/>
      <c r="U305" s="35" t="str">
        <f t="shared" si="87"/>
        <v/>
      </c>
      <c r="V305" s="33"/>
      <c r="W305" s="36" t="str">
        <f t="shared" si="88"/>
        <v/>
      </c>
      <c r="X305" s="36" t="str">
        <f t="shared" si="84"/>
        <v/>
      </c>
      <c r="Y305" s="36" t="str">
        <f t="shared" si="85"/>
        <v/>
      </c>
    </row>
    <row r="306" spans="2:25" x14ac:dyDescent="0.25">
      <c r="B306" s="23"/>
      <c r="C306" s="23"/>
      <c r="D306" s="24"/>
      <c r="E306" s="24"/>
      <c r="F306" s="25">
        <f t="shared" si="79"/>
        <v>2.5</v>
      </c>
      <c r="G306" s="26"/>
      <c r="H306" s="26"/>
      <c r="I306" s="27"/>
      <c r="J306" s="26"/>
      <c r="K306" s="48"/>
      <c r="L306" s="28"/>
      <c r="M306" s="29"/>
      <c r="N306" s="30">
        <f t="shared" si="86"/>
        <v>0</v>
      </c>
      <c r="O306" s="44" t="str">
        <f t="shared" si="80"/>
        <v/>
      </c>
      <c r="P306" s="44" t="str">
        <f t="shared" si="81"/>
        <v/>
      </c>
      <c r="Q306" s="44" t="str">
        <f t="shared" si="82"/>
        <v/>
      </c>
      <c r="R306" s="32" t="str">
        <f t="shared" si="83"/>
        <v/>
      </c>
      <c r="S306" s="33"/>
      <c r="T306" s="91"/>
      <c r="U306" s="35" t="str">
        <f t="shared" si="87"/>
        <v/>
      </c>
      <c r="V306" s="33"/>
      <c r="W306" s="36" t="str">
        <f t="shared" si="88"/>
        <v/>
      </c>
      <c r="X306" s="36" t="str">
        <f t="shared" si="84"/>
        <v/>
      </c>
      <c r="Y306" s="36" t="str">
        <f t="shared" si="85"/>
        <v/>
      </c>
    </row>
    <row r="307" spans="2:25" x14ac:dyDescent="0.25">
      <c r="B307" s="23"/>
      <c r="C307" s="23"/>
      <c r="D307" s="24"/>
      <c r="E307" s="24"/>
      <c r="F307" s="25">
        <f t="shared" si="79"/>
        <v>2.5</v>
      </c>
      <c r="G307" s="26"/>
      <c r="H307" s="26"/>
      <c r="I307" s="27"/>
      <c r="J307" s="26"/>
      <c r="K307" s="48"/>
      <c r="L307" s="28"/>
      <c r="M307" s="29"/>
      <c r="N307" s="30">
        <f t="shared" si="86"/>
        <v>0</v>
      </c>
      <c r="O307" s="44" t="str">
        <f t="shared" si="80"/>
        <v/>
      </c>
      <c r="P307" s="44" t="str">
        <f t="shared" si="81"/>
        <v/>
      </c>
      <c r="Q307" s="44" t="str">
        <f t="shared" si="82"/>
        <v/>
      </c>
      <c r="R307" s="32" t="str">
        <f t="shared" si="83"/>
        <v/>
      </c>
      <c r="S307" s="33"/>
      <c r="T307" s="91"/>
      <c r="U307" s="35" t="str">
        <f t="shared" si="87"/>
        <v/>
      </c>
      <c r="V307" s="33"/>
      <c r="W307" s="36" t="str">
        <f t="shared" si="88"/>
        <v/>
      </c>
      <c r="X307" s="36" t="str">
        <f t="shared" si="84"/>
        <v/>
      </c>
      <c r="Y307" s="36" t="str">
        <f t="shared" si="85"/>
        <v/>
      </c>
    </row>
    <row r="308" spans="2:25" x14ac:dyDescent="0.25">
      <c r="B308" s="23"/>
      <c r="C308" s="23"/>
      <c r="D308" s="24"/>
      <c r="E308" s="24"/>
      <c r="F308" s="25">
        <f t="shared" si="79"/>
        <v>2.5</v>
      </c>
      <c r="G308" s="26"/>
      <c r="H308" s="26"/>
      <c r="I308" s="27"/>
      <c r="J308" s="26"/>
      <c r="K308" s="48"/>
      <c r="L308" s="28"/>
      <c r="M308" s="29"/>
      <c r="N308" s="30">
        <f t="shared" si="86"/>
        <v>0</v>
      </c>
      <c r="O308" s="44" t="str">
        <f t="shared" si="80"/>
        <v/>
      </c>
      <c r="P308" s="44" t="str">
        <f t="shared" si="81"/>
        <v/>
      </c>
      <c r="Q308" s="44" t="str">
        <f t="shared" si="82"/>
        <v/>
      </c>
      <c r="R308" s="32" t="str">
        <f t="shared" si="83"/>
        <v/>
      </c>
      <c r="S308" s="33"/>
      <c r="T308" s="91"/>
      <c r="U308" s="35" t="str">
        <f t="shared" si="87"/>
        <v/>
      </c>
      <c r="V308" s="33"/>
      <c r="W308" s="36" t="str">
        <f t="shared" si="88"/>
        <v/>
      </c>
      <c r="X308" s="36" t="str">
        <f t="shared" si="84"/>
        <v/>
      </c>
      <c r="Y308" s="36" t="str">
        <f t="shared" si="85"/>
        <v/>
      </c>
    </row>
    <row r="309" spans="2:25" x14ac:dyDescent="0.25">
      <c r="B309" s="23"/>
      <c r="C309" s="23"/>
      <c r="D309" s="24"/>
      <c r="E309" s="24"/>
      <c r="F309" s="25">
        <f t="shared" si="79"/>
        <v>2.5</v>
      </c>
      <c r="G309" s="26"/>
      <c r="H309" s="26"/>
      <c r="I309" s="27"/>
      <c r="J309" s="26"/>
      <c r="K309" s="48"/>
      <c r="L309" s="28"/>
      <c r="M309" s="29"/>
      <c r="N309" s="30">
        <f t="shared" si="86"/>
        <v>0</v>
      </c>
      <c r="O309" s="44" t="str">
        <f t="shared" si="80"/>
        <v/>
      </c>
      <c r="P309" s="44" t="str">
        <f t="shared" si="81"/>
        <v/>
      </c>
      <c r="Q309" s="44" t="str">
        <f t="shared" si="82"/>
        <v/>
      </c>
      <c r="R309" s="32" t="str">
        <f t="shared" si="83"/>
        <v/>
      </c>
      <c r="S309" s="33"/>
      <c r="T309" s="91"/>
      <c r="U309" s="35" t="str">
        <f t="shared" si="87"/>
        <v/>
      </c>
      <c r="V309" s="33"/>
      <c r="W309" s="36" t="str">
        <f t="shared" si="88"/>
        <v/>
      </c>
      <c r="X309" s="36" t="str">
        <f t="shared" si="84"/>
        <v/>
      </c>
      <c r="Y309" s="36" t="str">
        <f t="shared" si="85"/>
        <v/>
      </c>
    </row>
    <row r="310" spans="2:25" x14ac:dyDescent="0.25">
      <c r="B310" s="23"/>
      <c r="C310" s="23"/>
      <c r="D310" s="24"/>
      <c r="E310" s="24"/>
      <c r="F310" s="25">
        <f t="shared" si="79"/>
        <v>2.5</v>
      </c>
      <c r="G310" s="26"/>
      <c r="H310" s="26"/>
      <c r="I310" s="27"/>
      <c r="J310" s="26"/>
      <c r="K310" s="48"/>
      <c r="L310" s="28"/>
      <c r="M310" s="29"/>
      <c r="N310" s="30">
        <f t="shared" si="86"/>
        <v>0</v>
      </c>
      <c r="O310" s="44" t="str">
        <f t="shared" si="80"/>
        <v/>
      </c>
      <c r="P310" s="44" t="str">
        <f t="shared" si="81"/>
        <v/>
      </c>
      <c r="Q310" s="44" t="str">
        <f t="shared" si="82"/>
        <v/>
      </c>
      <c r="R310" s="32" t="str">
        <f t="shared" si="83"/>
        <v/>
      </c>
      <c r="S310" s="33"/>
      <c r="T310" s="91"/>
      <c r="U310" s="35" t="str">
        <f t="shared" si="87"/>
        <v/>
      </c>
      <c r="V310" s="33"/>
      <c r="W310" s="36" t="str">
        <f t="shared" si="88"/>
        <v/>
      </c>
      <c r="X310" s="36" t="str">
        <f t="shared" si="84"/>
        <v/>
      </c>
      <c r="Y310" s="36" t="str">
        <f t="shared" si="85"/>
        <v/>
      </c>
    </row>
    <row r="311" spans="2:25" x14ac:dyDescent="0.25">
      <c r="B311" s="23"/>
      <c r="C311" s="23"/>
      <c r="D311" s="24"/>
      <c r="E311" s="24"/>
      <c r="F311" s="25">
        <f t="shared" si="79"/>
        <v>2.5</v>
      </c>
      <c r="G311" s="26"/>
      <c r="H311" s="26"/>
      <c r="I311" s="27"/>
      <c r="J311" s="26"/>
      <c r="K311" s="48"/>
      <c r="L311" s="28"/>
      <c r="M311" s="29"/>
      <c r="N311" s="30">
        <f t="shared" si="86"/>
        <v>0</v>
      </c>
      <c r="O311" s="44" t="str">
        <f t="shared" si="80"/>
        <v/>
      </c>
      <c r="P311" s="44" t="str">
        <f t="shared" si="81"/>
        <v/>
      </c>
      <c r="Q311" s="44" t="str">
        <f t="shared" si="82"/>
        <v/>
      </c>
      <c r="R311" s="32" t="str">
        <f t="shared" si="83"/>
        <v/>
      </c>
      <c r="S311" s="33"/>
      <c r="T311" s="91"/>
      <c r="U311" s="35" t="str">
        <f t="shared" si="87"/>
        <v/>
      </c>
      <c r="V311" s="33"/>
      <c r="W311" s="36" t="str">
        <f t="shared" si="88"/>
        <v/>
      </c>
      <c r="X311" s="36" t="str">
        <f t="shared" si="84"/>
        <v/>
      </c>
      <c r="Y311" s="36" t="str">
        <f t="shared" si="85"/>
        <v/>
      </c>
    </row>
    <row r="312" spans="2:25" x14ac:dyDescent="0.25">
      <c r="B312" s="23"/>
      <c r="C312" s="23"/>
      <c r="D312" s="24"/>
      <c r="E312" s="24"/>
      <c r="F312" s="25">
        <f t="shared" si="79"/>
        <v>2.5</v>
      </c>
      <c r="G312" s="26"/>
      <c r="H312" s="26"/>
      <c r="I312" s="27"/>
      <c r="J312" s="26"/>
      <c r="K312" s="48"/>
      <c r="L312" s="28"/>
      <c r="M312" s="29"/>
      <c r="N312" s="30">
        <f t="shared" si="86"/>
        <v>0</v>
      </c>
      <c r="O312" s="44" t="str">
        <f t="shared" si="80"/>
        <v/>
      </c>
      <c r="P312" s="44" t="str">
        <f t="shared" si="81"/>
        <v/>
      </c>
      <c r="Q312" s="44" t="str">
        <f t="shared" si="82"/>
        <v/>
      </c>
      <c r="R312" s="32" t="str">
        <f t="shared" si="83"/>
        <v/>
      </c>
      <c r="S312" s="33"/>
      <c r="T312" s="91"/>
      <c r="U312" s="35" t="str">
        <f t="shared" si="87"/>
        <v/>
      </c>
      <c r="V312" s="33"/>
      <c r="W312" s="36" t="str">
        <f t="shared" si="88"/>
        <v/>
      </c>
      <c r="X312" s="36" t="str">
        <f t="shared" si="84"/>
        <v/>
      </c>
      <c r="Y312" s="36" t="str">
        <f t="shared" si="85"/>
        <v/>
      </c>
    </row>
    <row r="313" spans="2:25" x14ac:dyDescent="0.25">
      <c r="B313" s="23"/>
      <c r="C313" s="23"/>
      <c r="D313" s="24"/>
      <c r="E313" s="24"/>
      <c r="F313" s="25">
        <f t="shared" si="79"/>
        <v>2.5</v>
      </c>
      <c r="G313" s="26"/>
      <c r="H313" s="26"/>
      <c r="I313" s="27"/>
      <c r="J313" s="26"/>
      <c r="K313" s="48"/>
      <c r="L313" s="28"/>
      <c r="M313" s="29"/>
      <c r="N313" s="30">
        <f t="shared" si="86"/>
        <v>0</v>
      </c>
      <c r="O313" s="44" t="str">
        <f t="shared" si="80"/>
        <v/>
      </c>
      <c r="P313" s="44" t="str">
        <f t="shared" si="81"/>
        <v/>
      </c>
      <c r="Q313" s="44" t="str">
        <f t="shared" si="82"/>
        <v/>
      </c>
      <c r="R313" s="32" t="str">
        <f t="shared" si="83"/>
        <v/>
      </c>
      <c r="S313" s="33"/>
      <c r="T313" s="91"/>
      <c r="U313" s="35" t="str">
        <f t="shared" si="87"/>
        <v/>
      </c>
      <c r="V313" s="33"/>
      <c r="W313" s="36" t="str">
        <f t="shared" si="88"/>
        <v/>
      </c>
      <c r="X313" s="36" t="str">
        <f t="shared" si="84"/>
        <v/>
      </c>
      <c r="Y313" s="36" t="str">
        <f t="shared" si="85"/>
        <v/>
      </c>
    </row>
    <row r="314" spans="2:25" x14ac:dyDescent="0.25">
      <c r="B314" s="23"/>
      <c r="C314" s="23"/>
      <c r="D314" s="24"/>
      <c r="E314" s="24"/>
      <c r="F314" s="25">
        <f t="shared" si="79"/>
        <v>2.5</v>
      </c>
      <c r="G314" s="26"/>
      <c r="H314" s="26"/>
      <c r="I314" s="27"/>
      <c r="J314" s="26"/>
      <c r="K314" s="48"/>
      <c r="L314" s="28"/>
      <c r="M314" s="29"/>
      <c r="N314" s="30">
        <f t="shared" si="86"/>
        <v>0</v>
      </c>
      <c r="O314" s="44" t="str">
        <f t="shared" si="80"/>
        <v/>
      </c>
      <c r="P314" s="44" t="str">
        <f t="shared" si="81"/>
        <v/>
      </c>
      <c r="Q314" s="44" t="str">
        <f t="shared" si="82"/>
        <v/>
      </c>
      <c r="R314" s="32" t="str">
        <f t="shared" si="83"/>
        <v/>
      </c>
      <c r="S314" s="33"/>
      <c r="T314" s="91"/>
      <c r="U314" s="35" t="str">
        <f t="shared" si="87"/>
        <v/>
      </c>
      <c r="V314" s="33"/>
      <c r="W314" s="36" t="str">
        <f t="shared" si="88"/>
        <v/>
      </c>
      <c r="X314" s="36" t="str">
        <f t="shared" si="84"/>
        <v/>
      </c>
      <c r="Y314" s="36" t="str">
        <f t="shared" si="85"/>
        <v/>
      </c>
    </row>
    <row r="315" spans="2:25" x14ac:dyDescent="0.25">
      <c r="B315" s="23"/>
      <c r="C315" s="23"/>
      <c r="D315" s="24"/>
      <c r="E315" s="24"/>
      <c r="F315" s="25">
        <f t="shared" si="79"/>
        <v>2.5</v>
      </c>
      <c r="G315" s="26"/>
      <c r="H315" s="26"/>
      <c r="I315" s="27"/>
      <c r="J315" s="26"/>
      <c r="K315" s="48"/>
      <c r="L315" s="28"/>
      <c r="M315" s="29"/>
      <c r="N315" s="30">
        <f t="shared" si="86"/>
        <v>0</v>
      </c>
      <c r="O315" s="44" t="str">
        <f t="shared" si="80"/>
        <v/>
      </c>
      <c r="P315" s="44" t="str">
        <f t="shared" si="81"/>
        <v/>
      </c>
      <c r="Q315" s="44" t="str">
        <f t="shared" si="82"/>
        <v/>
      </c>
      <c r="R315" s="32" t="str">
        <f t="shared" si="83"/>
        <v/>
      </c>
      <c r="S315" s="33"/>
      <c r="T315" s="91"/>
      <c r="U315" s="35" t="str">
        <f t="shared" si="87"/>
        <v/>
      </c>
      <c r="V315" s="33"/>
      <c r="W315" s="36" t="str">
        <f t="shared" si="88"/>
        <v/>
      </c>
      <c r="X315" s="36" t="str">
        <f t="shared" si="84"/>
        <v/>
      </c>
      <c r="Y315" s="36" t="str">
        <f t="shared" si="85"/>
        <v/>
      </c>
    </row>
    <row r="316" spans="2:25" x14ac:dyDescent="0.25">
      <c r="B316" s="23"/>
      <c r="C316" s="23"/>
      <c r="D316" s="24"/>
      <c r="E316" s="24"/>
      <c r="F316" s="25">
        <f t="shared" si="79"/>
        <v>2.5</v>
      </c>
      <c r="G316" s="26"/>
      <c r="H316" s="26"/>
      <c r="I316" s="27"/>
      <c r="J316" s="26"/>
      <c r="K316" s="48"/>
      <c r="L316" s="28"/>
      <c r="M316" s="29"/>
      <c r="N316" s="30">
        <f t="shared" si="86"/>
        <v>0</v>
      </c>
      <c r="O316" s="44" t="str">
        <f t="shared" si="80"/>
        <v/>
      </c>
      <c r="P316" s="44" t="str">
        <f t="shared" si="81"/>
        <v/>
      </c>
      <c r="Q316" s="44" t="str">
        <f t="shared" si="82"/>
        <v/>
      </c>
      <c r="R316" s="32" t="str">
        <f t="shared" si="83"/>
        <v/>
      </c>
      <c r="S316" s="33"/>
      <c r="T316" s="91"/>
      <c r="U316" s="35" t="str">
        <f t="shared" si="87"/>
        <v/>
      </c>
      <c r="V316" s="33"/>
      <c r="W316" s="36" t="str">
        <f t="shared" si="88"/>
        <v/>
      </c>
      <c r="X316" s="36" t="str">
        <f t="shared" si="84"/>
        <v/>
      </c>
      <c r="Y316" s="36" t="str">
        <f t="shared" si="85"/>
        <v/>
      </c>
    </row>
    <row r="317" spans="2:25" x14ac:dyDescent="0.25">
      <c r="B317" s="23"/>
      <c r="C317" s="23"/>
      <c r="D317" s="24"/>
      <c r="E317" s="24"/>
      <c r="F317" s="25">
        <f t="shared" si="79"/>
        <v>2.5</v>
      </c>
      <c r="G317" s="26"/>
      <c r="H317" s="26"/>
      <c r="I317" s="27"/>
      <c r="J317" s="26"/>
      <c r="K317" s="48"/>
      <c r="L317" s="28"/>
      <c r="M317" s="29"/>
      <c r="N317" s="30">
        <f t="shared" si="86"/>
        <v>0</v>
      </c>
      <c r="O317" s="44" t="str">
        <f t="shared" si="80"/>
        <v/>
      </c>
      <c r="P317" s="44" t="str">
        <f t="shared" si="81"/>
        <v/>
      </c>
      <c r="Q317" s="44" t="str">
        <f t="shared" si="82"/>
        <v/>
      </c>
      <c r="R317" s="32" t="str">
        <f t="shared" si="83"/>
        <v/>
      </c>
      <c r="S317" s="33"/>
      <c r="T317" s="91"/>
      <c r="U317" s="35" t="str">
        <f t="shared" si="87"/>
        <v/>
      </c>
      <c r="V317" s="33"/>
      <c r="W317" s="36" t="str">
        <f t="shared" si="88"/>
        <v/>
      </c>
      <c r="X317" s="36" t="str">
        <f t="shared" si="84"/>
        <v/>
      </c>
      <c r="Y317" s="36" t="str">
        <f t="shared" si="85"/>
        <v/>
      </c>
    </row>
    <row r="318" spans="2:25" x14ac:dyDescent="0.25">
      <c r="B318" s="23"/>
      <c r="C318" s="23"/>
      <c r="D318" s="24"/>
      <c r="E318" s="24"/>
      <c r="F318" s="25">
        <f t="shared" si="79"/>
        <v>2.5</v>
      </c>
      <c r="G318" s="26"/>
      <c r="H318" s="26"/>
      <c r="I318" s="27"/>
      <c r="J318" s="26"/>
      <c r="K318" s="48"/>
      <c r="L318" s="28"/>
      <c r="M318" s="29"/>
      <c r="N318" s="30">
        <f t="shared" si="86"/>
        <v>0</v>
      </c>
      <c r="O318" s="44" t="str">
        <f t="shared" si="80"/>
        <v/>
      </c>
      <c r="P318" s="44" t="str">
        <f t="shared" si="81"/>
        <v/>
      </c>
      <c r="Q318" s="44" t="str">
        <f t="shared" si="82"/>
        <v/>
      </c>
      <c r="R318" s="32" t="str">
        <f t="shared" si="83"/>
        <v/>
      </c>
      <c r="S318" s="33"/>
      <c r="T318" s="91"/>
      <c r="U318" s="35" t="str">
        <f t="shared" si="87"/>
        <v/>
      </c>
      <c r="V318" s="33"/>
      <c r="W318" s="36" t="str">
        <f t="shared" si="88"/>
        <v/>
      </c>
      <c r="X318" s="36" t="str">
        <f t="shared" si="84"/>
        <v/>
      </c>
      <c r="Y318" s="36" t="str">
        <f t="shared" si="85"/>
        <v/>
      </c>
    </row>
    <row r="319" spans="2:25" x14ac:dyDescent="0.25">
      <c r="B319" s="23"/>
      <c r="C319" s="23"/>
      <c r="D319" s="24"/>
      <c r="E319" s="24"/>
      <c r="F319" s="25">
        <f t="shared" si="79"/>
        <v>2.5</v>
      </c>
      <c r="G319" s="26"/>
      <c r="H319" s="26"/>
      <c r="I319" s="27"/>
      <c r="J319" s="26"/>
      <c r="K319" s="48"/>
      <c r="L319" s="28"/>
      <c r="M319" s="29"/>
      <c r="N319" s="30">
        <f t="shared" si="86"/>
        <v>0</v>
      </c>
      <c r="O319" s="44" t="str">
        <f t="shared" si="80"/>
        <v/>
      </c>
      <c r="P319" s="44" t="str">
        <f t="shared" si="81"/>
        <v/>
      </c>
      <c r="Q319" s="44" t="str">
        <f t="shared" si="82"/>
        <v/>
      </c>
      <c r="R319" s="32" t="str">
        <f t="shared" si="83"/>
        <v/>
      </c>
      <c r="S319" s="33"/>
      <c r="T319" s="91"/>
      <c r="U319" s="35" t="str">
        <f t="shared" si="87"/>
        <v/>
      </c>
      <c r="V319" s="33"/>
      <c r="W319" s="36" t="str">
        <f t="shared" si="88"/>
        <v/>
      </c>
      <c r="X319" s="36" t="str">
        <f t="shared" si="84"/>
        <v/>
      </c>
      <c r="Y319" s="36" t="str">
        <f t="shared" si="85"/>
        <v/>
      </c>
    </row>
    <row r="320" spans="2:25" x14ac:dyDescent="0.25">
      <c r="B320" s="23"/>
      <c r="C320" s="23"/>
      <c r="D320" s="24"/>
      <c r="E320" s="24"/>
      <c r="F320" s="25">
        <f t="shared" si="79"/>
        <v>2.5</v>
      </c>
      <c r="G320" s="26"/>
      <c r="H320" s="26"/>
      <c r="I320" s="27"/>
      <c r="J320" s="26"/>
      <c r="K320" s="48"/>
      <c r="L320" s="28"/>
      <c r="M320" s="29"/>
      <c r="N320" s="30">
        <f t="shared" si="86"/>
        <v>0</v>
      </c>
      <c r="O320" s="44" t="str">
        <f t="shared" si="80"/>
        <v/>
      </c>
      <c r="P320" s="44" t="str">
        <f t="shared" si="81"/>
        <v/>
      </c>
      <c r="Q320" s="44" t="str">
        <f t="shared" si="82"/>
        <v/>
      </c>
      <c r="R320" s="32" t="str">
        <f t="shared" si="83"/>
        <v/>
      </c>
      <c r="S320" s="33"/>
      <c r="T320" s="91"/>
      <c r="U320" s="35" t="str">
        <f t="shared" si="87"/>
        <v/>
      </c>
      <c r="V320" s="33"/>
      <c r="W320" s="36" t="str">
        <f t="shared" si="88"/>
        <v/>
      </c>
      <c r="X320" s="36" t="str">
        <f t="shared" si="84"/>
        <v/>
      </c>
      <c r="Y320" s="36" t="str">
        <f t="shared" si="85"/>
        <v/>
      </c>
    </row>
    <row r="321" spans="2:25" x14ac:dyDescent="0.25">
      <c r="B321" s="23"/>
      <c r="C321" s="23"/>
      <c r="D321" s="24"/>
      <c r="E321" s="24"/>
      <c r="F321" s="25">
        <f t="shared" si="79"/>
        <v>2.5</v>
      </c>
      <c r="G321" s="26"/>
      <c r="H321" s="26"/>
      <c r="I321" s="27"/>
      <c r="J321" s="26"/>
      <c r="K321" s="48"/>
      <c r="L321" s="28"/>
      <c r="M321" s="29"/>
      <c r="N321" s="30">
        <f t="shared" si="86"/>
        <v>0</v>
      </c>
      <c r="O321" s="44" t="str">
        <f t="shared" si="80"/>
        <v/>
      </c>
      <c r="P321" s="44" t="str">
        <f t="shared" si="81"/>
        <v/>
      </c>
      <c r="Q321" s="44" t="str">
        <f t="shared" si="82"/>
        <v/>
      </c>
      <c r="R321" s="32" t="str">
        <f t="shared" si="83"/>
        <v/>
      </c>
      <c r="S321" s="33"/>
      <c r="T321" s="91"/>
      <c r="U321" s="35" t="str">
        <f t="shared" si="87"/>
        <v/>
      </c>
      <c r="V321" s="33"/>
      <c r="W321" s="36" t="str">
        <f t="shared" si="88"/>
        <v/>
      </c>
      <c r="X321" s="36" t="str">
        <f t="shared" si="84"/>
        <v/>
      </c>
      <c r="Y321" s="36" t="str">
        <f t="shared" si="85"/>
        <v/>
      </c>
    </row>
    <row r="322" spans="2:25" x14ac:dyDescent="0.25">
      <c r="B322" s="23"/>
      <c r="C322" s="23"/>
      <c r="D322" s="24"/>
      <c r="E322" s="24"/>
      <c r="F322" s="25">
        <f t="shared" si="79"/>
        <v>2.5</v>
      </c>
      <c r="G322" s="26"/>
      <c r="H322" s="26"/>
      <c r="I322" s="27"/>
      <c r="J322" s="26"/>
      <c r="K322" s="48"/>
      <c r="L322" s="28"/>
      <c r="M322" s="29"/>
      <c r="N322" s="30">
        <f t="shared" si="86"/>
        <v>0</v>
      </c>
      <c r="O322" s="44" t="str">
        <f t="shared" si="80"/>
        <v/>
      </c>
      <c r="P322" s="44" t="str">
        <f t="shared" si="81"/>
        <v/>
      </c>
      <c r="Q322" s="44" t="str">
        <f t="shared" si="82"/>
        <v/>
      </c>
      <c r="R322" s="32" t="str">
        <f t="shared" si="83"/>
        <v/>
      </c>
      <c r="S322" s="33"/>
      <c r="T322" s="91"/>
      <c r="U322" s="35" t="str">
        <f t="shared" si="87"/>
        <v/>
      </c>
      <c r="V322" s="33"/>
      <c r="W322" s="36" t="str">
        <f t="shared" si="88"/>
        <v/>
      </c>
      <c r="X322" s="36" t="str">
        <f t="shared" si="84"/>
        <v/>
      </c>
      <c r="Y322" s="36" t="str">
        <f t="shared" si="85"/>
        <v/>
      </c>
    </row>
    <row r="323" spans="2:25" x14ac:dyDescent="0.25">
      <c r="B323" s="23"/>
      <c r="C323" s="23"/>
      <c r="D323" s="24"/>
      <c r="E323" s="24"/>
      <c r="F323" s="25">
        <f t="shared" si="79"/>
        <v>2.5</v>
      </c>
      <c r="G323" s="26"/>
      <c r="H323" s="26"/>
      <c r="I323" s="27"/>
      <c r="J323" s="26"/>
      <c r="K323" s="48"/>
      <c r="L323" s="28"/>
      <c r="M323" s="29"/>
      <c r="N323" s="30">
        <f t="shared" si="86"/>
        <v>0</v>
      </c>
      <c r="O323" s="44" t="str">
        <f t="shared" si="80"/>
        <v/>
      </c>
      <c r="P323" s="44" t="str">
        <f t="shared" si="81"/>
        <v/>
      </c>
      <c r="Q323" s="44" t="str">
        <f t="shared" si="82"/>
        <v/>
      </c>
      <c r="R323" s="32" t="str">
        <f t="shared" si="83"/>
        <v/>
      </c>
      <c r="S323" s="33"/>
      <c r="T323" s="91"/>
      <c r="U323" s="35" t="str">
        <f t="shared" si="87"/>
        <v/>
      </c>
      <c r="V323" s="33"/>
      <c r="W323" s="36" t="str">
        <f t="shared" si="88"/>
        <v/>
      </c>
      <c r="X323" s="36" t="str">
        <f t="shared" si="84"/>
        <v/>
      </c>
      <c r="Y323" s="36" t="str">
        <f t="shared" si="85"/>
        <v/>
      </c>
    </row>
    <row r="324" spans="2:25" x14ac:dyDescent="0.25">
      <c r="B324" s="23"/>
      <c r="C324" s="23"/>
      <c r="D324" s="24"/>
      <c r="E324" s="24"/>
      <c r="F324" s="25">
        <f t="shared" si="79"/>
        <v>2.5</v>
      </c>
      <c r="G324" s="26"/>
      <c r="H324" s="26"/>
      <c r="I324" s="27"/>
      <c r="J324" s="26"/>
      <c r="K324" s="48"/>
      <c r="L324" s="28"/>
      <c r="M324" s="29"/>
      <c r="N324" s="30">
        <f t="shared" si="86"/>
        <v>0</v>
      </c>
      <c r="O324" s="44" t="str">
        <f t="shared" si="80"/>
        <v/>
      </c>
      <c r="P324" s="44" t="str">
        <f t="shared" si="81"/>
        <v/>
      </c>
      <c r="Q324" s="44" t="str">
        <f t="shared" si="82"/>
        <v/>
      </c>
      <c r="R324" s="32" t="str">
        <f t="shared" si="83"/>
        <v/>
      </c>
      <c r="S324" s="33"/>
      <c r="T324" s="91"/>
      <c r="U324" s="35" t="str">
        <f t="shared" si="87"/>
        <v/>
      </c>
      <c r="V324" s="33"/>
      <c r="W324" s="36" t="str">
        <f t="shared" si="88"/>
        <v/>
      </c>
      <c r="X324" s="36" t="str">
        <f t="shared" si="84"/>
        <v/>
      </c>
      <c r="Y324" s="36" t="str">
        <f t="shared" si="85"/>
        <v/>
      </c>
    </row>
    <row r="325" spans="2:25" x14ac:dyDescent="0.25">
      <c r="B325" s="23"/>
      <c r="C325" s="23"/>
      <c r="D325" s="24"/>
      <c r="E325" s="24"/>
      <c r="F325" s="25">
        <f t="shared" si="79"/>
        <v>2.5</v>
      </c>
      <c r="G325" s="26"/>
      <c r="H325" s="26"/>
      <c r="I325" s="27"/>
      <c r="J325" s="26"/>
      <c r="K325" s="48"/>
      <c r="L325" s="28"/>
      <c r="M325" s="29"/>
      <c r="N325" s="30">
        <f t="shared" si="86"/>
        <v>0</v>
      </c>
      <c r="O325" s="44" t="str">
        <f t="shared" si="80"/>
        <v/>
      </c>
      <c r="P325" s="44" t="str">
        <f t="shared" si="81"/>
        <v/>
      </c>
      <c r="Q325" s="44" t="str">
        <f t="shared" si="82"/>
        <v/>
      </c>
      <c r="R325" s="32" t="str">
        <f t="shared" si="83"/>
        <v/>
      </c>
      <c r="S325" s="33"/>
      <c r="T325" s="91"/>
      <c r="U325" s="35" t="str">
        <f t="shared" si="87"/>
        <v/>
      </c>
      <c r="V325" s="33"/>
      <c r="W325" s="36" t="str">
        <f t="shared" si="88"/>
        <v/>
      </c>
      <c r="X325" s="36" t="str">
        <f t="shared" si="84"/>
        <v/>
      </c>
      <c r="Y325" s="36" t="str">
        <f t="shared" si="85"/>
        <v/>
      </c>
    </row>
    <row r="326" spans="2:25" x14ac:dyDescent="0.25">
      <c r="B326" s="23"/>
      <c r="C326" s="23"/>
      <c r="D326" s="24"/>
      <c r="E326" s="24"/>
      <c r="F326" s="25">
        <f t="shared" si="79"/>
        <v>2.5</v>
      </c>
      <c r="G326" s="26"/>
      <c r="H326" s="26"/>
      <c r="I326" s="27"/>
      <c r="J326" s="26"/>
      <c r="K326" s="48"/>
      <c r="L326" s="28"/>
      <c r="M326" s="29"/>
      <c r="N326" s="30">
        <f t="shared" si="86"/>
        <v>0</v>
      </c>
      <c r="O326" s="44" t="str">
        <f t="shared" si="80"/>
        <v/>
      </c>
      <c r="P326" s="44" t="str">
        <f t="shared" si="81"/>
        <v/>
      </c>
      <c r="Q326" s="44" t="str">
        <f t="shared" si="82"/>
        <v/>
      </c>
      <c r="R326" s="32" t="str">
        <f t="shared" si="83"/>
        <v/>
      </c>
      <c r="S326" s="33"/>
      <c r="T326" s="91"/>
      <c r="U326" s="35" t="str">
        <f t="shared" si="87"/>
        <v/>
      </c>
      <c r="V326" s="33"/>
      <c r="W326" s="36" t="str">
        <f t="shared" si="88"/>
        <v/>
      </c>
      <c r="X326" s="36" t="str">
        <f t="shared" si="84"/>
        <v/>
      </c>
      <c r="Y326" s="36" t="str">
        <f t="shared" si="85"/>
        <v/>
      </c>
    </row>
    <row r="327" spans="2:25" x14ac:dyDescent="0.25">
      <c r="B327" s="23"/>
      <c r="C327" s="23"/>
      <c r="D327" s="24"/>
      <c r="E327" s="24"/>
      <c r="F327" s="25">
        <f t="shared" ref="F327:F390" si="89">IFERROR(VLOOKUP(E327,$AE$7:$AF$13,2),"-")</f>
        <v>2.5</v>
      </c>
      <c r="G327" s="26"/>
      <c r="H327" s="26"/>
      <c r="I327" s="27"/>
      <c r="J327" s="26"/>
      <c r="K327" s="48"/>
      <c r="L327" s="28"/>
      <c r="M327" s="29"/>
      <c r="N327" s="30">
        <f t="shared" si="86"/>
        <v>0</v>
      </c>
      <c r="O327" s="44" t="str">
        <f t="shared" ref="O327:O390" si="90">IFERROR(IF($K327&lt;=0,"",K327*12/(VLOOKUP($E327,$AE$7:$AL$13,3)*$AC$7*$AC$8)),"")</f>
        <v/>
      </c>
      <c r="P327" s="44" t="str">
        <f t="shared" ref="P327:P390" si="91">IFERROR(IF($L327&lt;=0,"",(L327-R327)*12/(VLOOKUP($E327,$AE$7:$AL$13,3)*$AC$7*$AC$8)),"")</f>
        <v/>
      </c>
      <c r="Q327" s="44" t="str">
        <f t="shared" ref="Q327:Q390" si="92">IFERROR(IF($M327&lt;=0,"",(M327-R327)*12/(VLOOKUP($E327,$AE$7:$AL$13,3)*$AC$7*$AC$8)),"")</f>
        <v/>
      </c>
      <c r="R327" s="32" t="str">
        <f t="shared" ref="R327:R390" si="93">IF(E327="","",VLOOKUP($E327,$AE$7:$AL$13,8))</f>
        <v/>
      </c>
      <c r="S327" s="33"/>
      <c r="T327" s="91"/>
      <c r="U327" s="35" t="str">
        <f t="shared" si="87"/>
        <v/>
      </c>
      <c r="V327" s="33"/>
      <c r="W327" s="36" t="str">
        <f t="shared" si="88"/>
        <v/>
      </c>
      <c r="X327" s="36" t="str">
        <f t="shared" ref="X327:X390" si="94">IF($E327="","",VLOOKUP($E327,$AD$68:$AG$73,4,FALSE))</f>
        <v/>
      </c>
      <c r="Y327" s="36" t="str">
        <f t="shared" ref="Y327:Y390" si="95">IF($E327="","",VLOOKUP($E327,$AD$79:$AG$84,4,FALSE))</f>
        <v/>
      </c>
    </row>
    <row r="328" spans="2:25" x14ac:dyDescent="0.25">
      <c r="B328" s="23"/>
      <c r="C328" s="23"/>
      <c r="D328" s="24"/>
      <c r="E328" s="24"/>
      <c r="F328" s="25">
        <f t="shared" si="89"/>
        <v>2.5</v>
      </c>
      <c r="G328" s="26"/>
      <c r="H328" s="26"/>
      <c r="I328" s="27"/>
      <c r="J328" s="26"/>
      <c r="K328" s="48"/>
      <c r="L328" s="28"/>
      <c r="M328" s="29"/>
      <c r="N328" s="30">
        <f t="shared" ref="N328:N391" si="96">IFERROR(IF($I328&lt;=0,0,(I328-R328)*12/(VLOOKUP($E328,$AE$7:$AL$13,3)*$AC$7*$AC$8)),"")</f>
        <v>0</v>
      </c>
      <c r="O328" s="44" t="str">
        <f t="shared" si="90"/>
        <v/>
      </c>
      <c r="P328" s="44" t="str">
        <f t="shared" si="91"/>
        <v/>
      </c>
      <c r="Q328" s="44" t="str">
        <f t="shared" si="92"/>
        <v/>
      </c>
      <c r="R328" s="32" t="str">
        <f t="shared" si="93"/>
        <v/>
      </c>
      <c r="S328" s="33"/>
      <c r="T328" s="91"/>
      <c r="U328" s="35" t="str">
        <f t="shared" ref="U328:U391" si="97">IF($T328&gt;0,(T328+R328)*12/(VLOOKUP(E328,$AE$7:$AL$12,3)*$AC$7*$AC$8),"")</f>
        <v/>
      </c>
      <c r="V328" s="33"/>
      <c r="W328" s="36" t="str">
        <f t="shared" ref="W328:W391" si="98">IF($E328="","",VLOOKUP($E328,$AD$90:$AG$95,4,FALSE))</f>
        <v/>
      </c>
      <c r="X328" s="36" t="str">
        <f t="shared" si="94"/>
        <v/>
      </c>
      <c r="Y328" s="36" t="str">
        <f t="shared" si="95"/>
        <v/>
      </c>
    </row>
    <row r="329" spans="2:25" x14ac:dyDescent="0.25">
      <c r="B329" s="23"/>
      <c r="C329" s="23"/>
      <c r="D329" s="24"/>
      <c r="E329" s="24"/>
      <c r="F329" s="25">
        <f t="shared" si="89"/>
        <v>2.5</v>
      </c>
      <c r="G329" s="26"/>
      <c r="H329" s="26"/>
      <c r="I329" s="27"/>
      <c r="J329" s="26"/>
      <c r="K329" s="48"/>
      <c r="L329" s="28"/>
      <c r="M329" s="29"/>
      <c r="N329" s="30">
        <f t="shared" si="96"/>
        <v>0</v>
      </c>
      <c r="O329" s="44" t="str">
        <f t="shared" si="90"/>
        <v/>
      </c>
      <c r="P329" s="44" t="str">
        <f t="shared" si="91"/>
        <v/>
      </c>
      <c r="Q329" s="44" t="str">
        <f t="shared" si="92"/>
        <v/>
      </c>
      <c r="R329" s="32" t="str">
        <f t="shared" si="93"/>
        <v/>
      </c>
      <c r="S329" s="33"/>
      <c r="T329" s="91"/>
      <c r="U329" s="35" t="str">
        <f t="shared" si="97"/>
        <v/>
      </c>
      <c r="V329" s="33"/>
      <c r="W329" s="36" t="str">
        <f t="shared" si="98"/>
        <v/>
      </c>
      <c r="X329" s="36" t="str">
        <f t="shared" si="94"/>
        <v/>
      </c>
      <c r="Y329" s="36" t="str">
        <f t="shared" si="95"/>
        <v/>
      </c>
    </row>
    <row r="330" spans="2:25" x14ac:dyDescent="0.25">
      <c r="B330" s="23"/>
      <c r="C330" s="23"/>
      <c r="D330" s="24"/>
      <c r="E330" s="24"/>
      <c r="F330" s="25">
        <f t="shared" si="89"/>
        <v>2.5</v>
      </c>
      <c r="G330" s="26"/>
      <c r="H330" s="26"/>
      <c r="I330" s="27"/>
      <c r="J330" s="26"/>
      <c r="K330" s="48"/>
      <c r="L330" s="28"/>
      <c r="M330" s="29"/>
      <c r="N330" s="30">
        <f t="shared" si="96"/>
        <v>0</v>
      </c>
      <c r="O330" s="44" t="str">
        <f t="shared" si="90"/>
        <v/>
      </c>
      <c r="P330" s="44" t="str">
        <f t="shared" si="91"/>
        <v/>
      </c>
      <c r="Q330" s="44" t="str">
        <f t="shared" si="92"/>
        <v/>
      </c>
      <c r="R330" s="32" t="str">
        <f t="shared" si="93"/>
        <v/>
      </c>
      <c r="S330" s="33"/>
      <c r="T330" s="91"/>
      <c r="U330" s="35" t="str">
        <f t="shared" si="97"/>
        <v/>
      </c>
      <c r="V330" s="33"/>
      <c r="W330" s="36" t="str">
        <f t="shared" si="98"/>
        <v/>
      </c>
      <c r="X330" s="36" t="str">
        <f t="shared" si="94"/>
        <v/>
      </c>
      <c r="Y330" s="36" t="str">
        <f t="shared" si="95"/>
        <v/>
      </c>
    </row>
    <row r="331" spans="2:25" x14ac:dyDescent="0.25">
      <c r="B331" s="23"/>
      <c r="C331" s="23"/>
      <c r="D331" s="24"/>
      <c r="E331" s="24"/>
      <c r="F331" s="25">
        <f t="shared" si="89"/>
        <v>2.5</v>
      </c>
      <c r="G331" s="26"/>
      <c r="H331" s="26"/>
      <c r="I331" s="27"/>
      <c r="J331" s="26"/>
      <c r="K331" s="48"/>
      <c r="L331" s="28"/>
      <c r="M331" s="29"/>
      <c r="N331" s="30">
        <f t="shared" si="96"/>
        <v>0</v>
      </c>
      <c r="O331" s="44" t="str">
        <f t="shared" si="90"/>
        <v/>
      </c>
      <c r="P331" s="44" t="str">
        <f t="shared" si="91"/>
        <v/>
      </c>
      <c r="Q331" s="44" t="str">
        <f t="shared" si="92"/>
        <v/>
      </c>
      <c r="R331" s="32" t="str">
        <f t="shared" si="93"/>
        <v/>
      </c>
      <c r="S331" s="33"/>
      <c r="T331" s="91"/>
      <c r="U331" s="35" t="str">
        <f t="shared" si="97"/>
        <v/>
      </c>
      <c r="V331" s="33"/>
      <c r="W331" s="36" t="str">
        <f t="shared" si="98"/>
        <v/>
      </c>
      <c r="X331" s="36" t="str">
        <f t="shared" si="94"/>
        <v/>
      </c>
      <c r="Y331" s="36" t="str">
        <f t="shared" si="95"/>
        <v/>
      </c>
    </row>
    <row r="332" spans="2:25" x14ac:dyDescent="0.25">
      <c r="B332" s="23"/>
      <c r="C332" s="23"/>
      <c r="D332" s="24"/>
      <c r="E332" s="24"/>
      <c r="F332" s="25">
        <f t="shared" si="89"/>
        <v>2.5</v>
      </c>
      <c r="G332" s="26"/>
      <c r="H332" s="26"/>
      <c r="I332" s="27"/>
      <c r="J332" s="26"/>
      <c r="K332" s="48"/>
      <c r="L332" s="28"/>
      <c r="M332" s="29"/>
      <c r="N332" s="30">
        <f t="shared" si="96"/>
        <v>0</v>
      </c>
      <c r="O332" s="44" t="str">
        <f t="shared" si="90"/>
        <v/>
      </c>
      <c r="P332" s="44" t="str">
        <f t="shared" si="91"/>
        <v/>
      </c>
      <c r="Q332" s="44" t="str">
        <f t="shared" si="92"/>
        <v/>
      </c>
      <c r="R332" s="32" t="str">
        <f t="shared" si="93"/>
        <v/>
      </c>
      <c r="S332" s="33"/>
      <c r="T332" s="91"/>
      <c r="U332" s="35" t="str">
        <f t="shared" si="97"/>
        <v/>
      </c>
      <c r="V332" s="33"/>
      <c r="W332" s="36" t="str">
        <f t="shared" si="98"/>
        <v/>
      </c>
      <c r="X332" s="36" t="str">
        <f t="shared" si="94"/>
        <v/>
      </c>
      <c r="Y332" s="36" t="str">
        <f t="shared" si="95"/>
        <v/>
      </c>
    </row>
    <row r="333" spans="2:25" x14ac:dyDescent="0.25">
      <c r="B333" s="23"/>
      <c r="C333" s="23"/>
      <c r="D333" s="24"/>
      <c r="E333" s="24"/>
      <c r="F333" s="25">
        <f t="shared" si="89"/>
        <v>2.5</v>
      </c>
      <c r="G333" s="26"/>
      <c r="H333" s="26"/>
      <c r="I333" s="27"/>
      <c r="J333" s="26"/>
      <c r="K333" s="48"/>
      <c r="L333" s="28"/>
      <c r="M333" s="29"/>
      <c r="N333" s="30">
        <f t="shared" si="96"/>
        <v>0</v>
      </c>
      <c r="O333" s="44" t="str">
        <f t="shared" si="90"/>
        <v/>
      </c>
      <c r="P333" s="44" t="str">
        <f t="shared" si="91"/>
        <v/>
      </c>
      <c r="Q333" s="44" t="str">
        <f t="shared" si="92"/>
        <v/>
      </c>
      <c r="R333" s="32" t="str">
        <f t="shared" si="93"/>
        <v/>
      </c>
      <c r="S333" s="33"/>
      <c r="T333" s="91"/>
      <c r="U333" s="35" t="str">
        <f t="shared" si="97"/>
        <v/>
      </c>
      <c r="V333" s="33"/>
      <c r="W333" s="36" t="str">
        <f t="shared" si="98"/>
        <v/>
      </c>
      <c r="X333" s="36" t="str">
        <f t="shared" si="94"/>
        <v/>
      </c>
      <c r="Y333" s="36" t="str">
        <f t="shared" si="95"/>
        <v/>
      </c>
    </row>
    <row r="334" spans="2:25" x14ac:dyDescent="0.25">
      <c r="B334" s="23"/>
      <c r="C334" s="23"/>
      <c r="D334" s="24"/>
      <c r="E334" s="24"/>
      <c r="F334" s="25">
        <f t="shared" si="89"/>
        <v>2.5</v>
      </c>
      <c r="G334" s="26"/>
      <c r="H334" s="26"/>
      <c r="I334" s="27"/>
      <c r="J334" s="26"/>
      <c r="K334" s="48"/>
      <c r="L334" s="28"/>
      <c r="M334" s="29"/>
      <c r="N334" s="30">
        <f t="shared" si="96"/>
        <v>0</v>
      </c>
      <c r="O334" s="44" t="str">
        <f t="shared" si="90"/>
        <v/>
      </c>
      <c r="P334" s="44" t="str">
        <f t="shared" si="91"/>
        <v/>
      </c>
      <c r="Q334" s="44" t="str">
        <f t="shared" si="92"/>
        <v/>
      </c>
      <c r="R334" s="32" t="str">
        <f t="shared" si="93"/>
        <v/>
      </c>
      <c r="S334" s="33"/>
      <c r="T334" s="91"/>
      <c r="U334" s="35" t="str">
        <f t="shared" si="97"/>
        <v/>
      </c>
      <c r="V334" s="33"/>
      <c r="W334" s="36" t="str">
        <f t="shared" si="98"/>
        <v/>
      </c>
      <c r="X334" s="36" t="str">
        <f t="shared" si="94"/>
        <v/>
      </c>
      <c r="Y334" s="36" t="str">
        <f t="shared" si="95"/>
        <v/>
      </c>
    </row>
    <row r="335" spans="2:25" x14ac:dyDescent="0.25">
      <c r="B335" s="23"/>
      <c r="C335" s="23"/>
      <c r="D335" s="24"/>
      <c r="E335" s="24"/>
      <c r="F335" s="25">
        <f t="shared" si="89"/>
        <v>2.5</v>
      </c>
      <c r="G335" s="26"/>
      <c r="H335" s="26"/>
      <c r="I335" s="27"/>
      <c r="J335" s="26"/>
      <c r="K335" s="48"/>
      <c r="L335" s="28"/>
      <c r="M335" s="29"/>
      <c r="N335" s="30">
        <f t="shared" si="96"/>
        <v>0</v>
      </c>
      <c r="O335" s="44" t="str">
        <f t="shared" si="90"/>
        <v/>
      </c>
      <c r="P335" s="44" t="str">
        <f t="shared" si="91"/>
        <v/>
      </c>
      <c r="Q335" s="44" t="str">
        <f t="shared" si="92"/>
        <v/>
      </c>
      <c r="R335" s="32" t="str">
        <f t="shared" si="93"/>
        <v/>
      </c>
      <c r="S335" s="33"/>
      <c r="T335" s="91"/>
      <c r="U335" s="35" t="str">
        <f t="shared" si="97"/>
        <v/>
      </c>
      <c r="V335" s="33"/>
      <c r="W335" s="36" t="str">
        <f t="shared" si="98"/>
        <v/>
      </c>
      <c r="X335" s="36" t="str">
        <f t="shared" si="94"/>
        <v/>
      </c>
      <c r="Y335" s="36" t="str">
        <f t="shared" si="95"/>
        <v/>
      </c>
    </row>
    <row r="336" spans="2:25" x14ac:dyDescent="0.25">
      <c r="B336" s="23"/>
      <c r="C336" s="23"/>
      <c r="D336" s="24"/>
      <c r="E336" s="24"/>
      <c r="F336" s="25">
        <f t="shared" si="89"/>
        <v>2.5</v>
      </c>
      <c r="G336" s="26"/>
      <c r="H336" s="26"/>
      <c r="I336" s="27"/>
      <c r="J336" s="26"/>
      <c r="K336" s="48"/>
      <c r="L336" s="28"/>
      <c r="M336" s="29"/>
      <c r="N336" s="30">
        <f t="shared" si="96"/>
        <v>0</v>
      </c>
      <c r="O336" s="44" t="str">
        <f t="shared" si="90"/>
        <v/>
      </c>
      <c r="P336" s="44" t="str">
        <f t="shared" si="91"/>
        <v/>
      </c>
      <c r="Q336" s="44" t="str">
        <f t="shared" si="92"/>
        <v/>
      </c>
      <c r="R336" s="32" t="str">
        <f t="shared" si="93"/>
        <v/>
      </c>
      <c r="S336" s="33"/>
      <c r="T336" s="91"/>
      <c r="U336" s="35" t="str">
        <f t="shared" si="97"/>
        <v/>
      </c>
      <c r="V336" s="33"/>
      <c r="W336" s="36" t="str">
        <f t="shared" si="98"/>
        <v/>
      </c>
      <c r="X336" s="36" t="str">
        <f t="shared" si="94"/>
        <v/>
      </c>
      <c r="Y336" s="36" t="str">
        <f t="shared" si="95"/>
        <v/>
      </c>
    </row>
    <row r="337" spans="2:25" x14ac:dyDescent="0.25">
      <c r="B337" s="23"/>
      <c r="C337" s="23"/>
      <c r="D337" s="24"/>
      <c r="E337" s="24"/>
      <c r="F337" s="25">
        <f t="shared" si="89"/>
        <v>2.5</v>
      </c>
      <c r="G337" s="26"/>
      <c r="H337" s="26"/>
      <c r="I337" s="27"/>
      <c r="J337" s="26"/>
      <c r="K337" s="48"/>
      <c r="L337" s="28"/>
      <c r="M337" s="29"/>
      <c r="N337" s="30">
        <f t="shared" si="96"/>
        <v>0</v>
      </c>
      <c r="O337" s="44" t="str">
        <f t="shared" si="90"/>
        <v/>
      </c>
      <c r="P337" s="44" t="str">
        <f t="shared" si="91"/>
        <v/>
      </c>
      <c r="Q337" s="44" t="str">
        <f t="shared" si="92"/>
        <v/>
      </c>
      <c r="R337" s="32" t="str">
        <f t="shared" si="93"/>
        <v/>
      </c>
      <c r="S337" s="33"/>
      <c r="T337" s="91"/>
      <c r="U337" s="35" t="str">
        <f t="shared" si="97"/>
        <v/>
      </c>
      <c r="V337" s="33"/>
      <c r="W337" s="36" t="str">
        <f t="shared" si="98"/>
        <v/>
      </c>
      <c r="X337" s="36" t="str">
        <f t="shared" si="94"/>
        <v/>
      </c>
      <c r="Y337" s="36" t="str">
        <f t="shared" si="95"/>
        <v/>
      </c>
    </row>
    <row r="338" spans="2:25" x14ac:dyDescent="0.25">
      <c r="B338" s="23"/>
      <c r="C338" s="23"/>
      <c r="D338" s="24"/>
      <c r="E338" s="24"/>
      <c r="F338" s="25">
        <f t="shared" si="89"/>
        <v>2.5</v>
      </c>
      <c r="G338" s="26"/>
      <c r="H338" s="26"/>
      <c r="I338" s="27"/>
      <c r="J338" s="26"/>
      <c r="K338" s="48"/>
      <c r="L338" s="28"/>
      <c r="M338" s="29"/>
      <c r="N338" s="30">
        <f t="shared" si="96"/>
        <v>0</v>
      </c>
      <c r="O338" s="44" t="str">
        <f t="shared" si="90"/>
        <v/>
      </c>
      <c r="P338" s="44" t="str">
        <f t="shared" si="91"/>
        <v/>
      </c>
      <c r="Q338" s="44" t="str">
        <f t="shared" si="92"/>
        <v/>
      </c>
      <c r="R338" s="32" t="str">
        <f t="shared" si="93"/>
        <v/>
      </c>
      <c r="S338" s="33"/>
      <c r="T338" s="91"/>
      <c r="U338" s="35" t="str">
        <f t="shared" si="97"/>
        <v/>
      </c>
      <c r="V338" s="33"/>
      <c r="W338" s="36" t="str">
        <f t="shared" si="98"/>
        <v/>
      </c>
      <c r="X338" s="36" t="str">
        <f t="shared" si="94"/>
        <v/>
      </c>
      <c r="Y338" s="36" t="str">
        <f t="shared" si="95"/>
        <v/>
      </c>
    </row>
    <row r="339" spans="2:25" x14ac:dyDescent="0.25">
      <c r="B339" s="23"/>
      <c r="C339" s="23"/>
      <c r="D339" s="24"/>
      <c r="E339" s="24"/>
      <c r="F339" s="25">
        <f t="shared" si="89"/>
        <v>2.5</v>
      </c>
      <c r="G339" s="26"/>
      <c r="H339" s="26"/>
      <c r="I339" s="27"/>
      <c r="J339" s="26"/>
      <c r="K339" s="48"/>
      <c r="L339" s="28"/>
      <c r="M339" s="29"/>
      <c r="N339" s="30">
        <f t="shared" si="96"/>
        <v>0</v>
      </c>
      <c r="O339" s="44" t="str">
        <f t="shared" si="90"/>
        <v/>
      </c>
      <c r="P339" s="44" t="str">
        <f t="shared" si="91"/>
        <v/>
      </c>
      <c r="Q339" s="44" t="str">
        <f t="shared" si="92"/>
        <v/>
      </c>
      <c r="R339" s="32" t="str">
        <f t="shared" si="93"/>
        <v/>
      </c>
      <c r="S339" s="33"/>
      <c r="T339" s="91"/>
      <c r="U339" s="35" t="str">
        <f t="shared" si="97"/>
        <v/>
      </c>
      <c r="V339" s="33"/>
      <c r="W339" s="36" t="str">
        <f t="shared" si="98"/>
        <v/>
      </c>
      <c r="X339" s="36" t="str">
        <f t="shared" si="94"/>
        <v/>
      </c>
      <c r="Y339" s="36" t="str">
        <f t="shared" si="95"/>
        <v/>
      </c>
    </row>
    <row r="340" spans="2:25" x14ac:dyDescent="0.25">
      <c r="B340" s="23"/>
      <c r="C340" s="23"/>
      <c r="D340" s="24"/>
      <c r="E340" s="24"/>
      <c r="F340" s="25">
        <f t="shared" si="89"/>
        <v>2.5</v>
      </c>
      <c r="G340" s="26"/>
      <c r="H340" s="26"/>
      <c r="I340" s="27"/>
      <c r="J340" s="26"/>
      <c r="K340" s="48"/>
      <c r="L340" s="28"/>
      <c r="M340" s="29"/>
      <c r="N340" s="30">
        <f t="shared" si="96"/>
        <v>0</v>
      </c>
      <c r="O340" s="44" t="str">
        <f t="shared" si="90"/>
        <v/>
      </c>
      <c r="P340" s="44" t="str">
        <f t="shared" si="91"/>
        <v/>
      </c>
      <c r="Q340" s="44" t="str">
        <f t="shared" si="92"/>
        <v/>
      </c>
      <c r="R340" s="32" t="str">
        <f t="shared" si="93"/>
        <v/>
      </c>
      <c r="S340" s="33"/>
      <c r="T340" s="91"/>
      <c r="U340" s="35" t="str">
        <f t="shared" si="97"/>
        <v/>
      </c>
      <c r="V340" s="33"/>
      <c r="W340" s="36" t="str">
        <f t="shared" si="98"/>
        <v/>
      </c>
      <c r="X340" s="36" t="str">
        <f t="shared" si="94"/>
        <v/>
      </c>
      <c r="Y340" s="36" t="str">
        <f t="shared" si="95"/>
        <v/>
      </c>
    </row>
    <row r="341" spans="2:25" x14ac:dyDescent="0.25">
      <c r="B341" s="23"/>
      <c r="C341" s="23"/>
      <c r="D341" s="24"/>
      <c r="E341" s="24"/>
      <c r="F341" s="25">
        <f t="shared" si="89"/>
        <v>2.5</v>
      </c>
      <c r="G341" s="26"/>
      <c r="H341" s="26"/>
      <c r="I341" s="27"/>
      <c r="J341" s="26"/>
      <c r="K341" s="48"/>
      <c r="L341" s="28"/>
      <c r="M341" s="29"/>
      <c r="N341" s="30">
        <f t="shared" si="96"/>
        <v>0</v>
      </c>
      <c r="O341" s="44" t="str">
        <f t="shared" si="90"/>
        <v/>
      </c>
      <c r="P341" s="44" t="str">
        <f t="shared" si="91"/>
        <v/>
      </c>
      <c r="Q341" s="44" t="str">
        <f t="shared" si="92"/>
        <v/>
      </c>
      <c r="R341" s="32" t="str">
        <f t="shared" si="93"/>
        <v/>
      </c>
      <c r="S341" s="33"/>
      <c r="T341" s="91"/>
      <c r="U341" s="35" t="str">
        <f t="shared" si="97"/>
        <v/>
      </c>
      <c r="V341" s="33"/>
      <c r="W341" s="36" t="str">
        <f t="shared" si="98"/>
        <v/>
      </c>
      <c r="X341" s="36" t="str">
        <f t="shared" si="94"/>
        <v/>
      </c>
      <c r="Y341" s="36" t="str">
        <f t="shared" si="95"/>
        <v/>
      </c>
    </row>
    <row r="342" spans="2:25" x14ac:dyDescent="0.25">
      <c r="B342" s="23"/>
      <c r="C342" s="23"/>
      <c r="D342" s="24"/>
      <c r="E342" s="24"/>
      <c r="F342" s="25">
        <f t="shared" si="89"/>
        <v>2.5</v>
      </c>
      <c r="G342" s="26"/>
      <c r="H342" s="26"/>
      <c r="I342" s="27"/>
      <c r="J342" s="26"/>
      <c r="K342" s="48"/>
      <c r="L342" s="28"/>
      <c r="M342" s="29"/>
      <c r="N342" s="30">
        <f t="shared" si="96"/>
        <v>0</v>
      </c>
      <c r="O342" s="44" t="str">
        <f t="shared" si="90"/>
        <v/>
      </c>
      <c r="P342" s="44" t="str">
        <f t="shared" si="91"/>
        <v/>
      </c>
      <c r="Q342" s="44" t="str">
        <f t="shared" si="92"/>
        <v/>
      </c>
      <c r="R342" s="32" t="str">
        <f t="shared" si="93"/>
        <v/>
      </c>
      <c r="S342" s="33"/>
      <c r="T342" s="91"/>
      <c r="U342" s="35" t="str">
        <f t="shared" si="97"/>
        <v/>
      </c>
      <c r="V342" s="33"/>
      <c r="W342" s="36" t="str">
        <f t="shared" si="98"/>
        <v/>
      </c>
      <c r="X342" s="36" t="str">
        <f t="shared" si="94"/>
        <v/>
      </c>
      <c r="Y342" s="36" t="str">
        <f t="shared" si="95"/>
        <v/>
      </c>
    </row>
    <row r="343" spans="2:25" x14ac:dyDescent="0.25">
      <c r="B343" s="23"/>
      <c r="C343" s="23"/>
      <c r="D343" s="24"/>
      <c r="E343" s="24"/>
      <c r="F343" s="25">
        <f t="shared" si="89"/>
        <v>2.5</v>
      </c>
      <c r="G343" s="26"/>
      <c r="H343" s="26"/>
      <c r="I343" s="27"/>
      <c r="J343" s="26"/>
      <c r="K343" s="48"/>
      <c r="L343" s="28"/>
      <c r="M343" s="29"/>
      <c r="N343" s="30">
        <f t="shared" si="96"/>
        <v>0</v>
      </c>
      <c r="O343" s="44" t="str">
        <f t="shared" si="90"/>
        <v/>
      </c>
      <c r="P343" s="44" t="str">
        <f t="shared" si="91"/>
        <v/>
      </c>
      <c r="Q343" s="44" t="str">
        <f t="shared" si="92"/>
        <v/>
      </c>
      <c r="R343" s="32" t="str">
        <f t="shared" si="93"/>
        <v/>
      </c>
      <c r="S343" s="33"/>
      <c r="T343" s="91"/>
      <c r="U343" s="35" t="str">
        <f t="shared" si="97"/>
        <v/>
      </c>
      <c r="V343" s="33"/>
      <c r="W343" s="36" t="str">
        <f t="shared" si="98"/>
        <v/>
      </c>
      <c r="X343" s="36" t="str">
        <f t="shared" si="94"/>
        <v/>
      </c>
      <c r="Y343" s="36" t="str">
        <f t="shared" si="95"/>
        <v/>
      </c>
    </row>
    <row r="344" spans="2:25" x14ac:dyDescent="0.25">
      <c r="B344" s="23"/>
      <c r="C344" s="23"/>
      <c r="D344" s="24"/>
      <c r="E344" s="24"/>
      <c r="F344" s="25">
        <f t="shared" si="89"/>
        <v>2.5</v>
      </c>
      <c r="G344" s="26"/>
      <c r="H344" s="26"/>
      <c r="I344" s="27"/>
      <c r="J344" s="26"/>
      <c r="K344" s="48"/>
      <c r="L344" s="28"/>
      <c r="M344" s="29"/>
      <c r="N344" s="30">
        <f t="shared" si="96"/>
        <v>0</v>
      </c>
      <c r="O344" s="44" t="str">
        <f t="shared" si="90"/>
        <v/>
      </c>
      <c r="P344" s="44" t="str">
        <f t="shared" si="91"/>
        <v/>
      </c>
      <c r="Q344" s="44" t="str">
        <f t="shared" si="92"/>
        <v/>
      </c>
      <c r="R344" s="32" t="str">
        <f t="shared" si="93"/>
        <v/>
      </c>
      <c r="S344" s="33"/>
      <c r="T344" s="91"/>
      <c r="U344" s="35" t="str">
        <f t="shared" si="97"/>
        <v/>
      </c>
      <c r="V344" s="33"/>
      <c r="W344" s="36" t="str">
        <f t="shared" si="98"/>
        <v/>
      </c>
      <c r="X344" s="36" t="str">
        <f t="shared" si="94"/>
        <v/>
      </c>
      <c r="Y344" s="36" t="str">
        <f t="shared" si="95"/>
        <v/>
      </c>
    </row>
    <row r="345" spans="2:25" x14ac:dyDescent="0.25">
      <c r="B345" s="23"/>
      <c r="C345" s="23"/>
      <c r="D345" s="24"/>
      <c r="E345" s="24"/>
      <c r="F345" s="25">
        <f t="shared" si="89"/>
        <v>2.5</v>
      </c>
      <c r="G345" s="26"/>
      <c r="H345" s="26"/>
      <c r="I345" s="27"/>
      <c r="J345" s="26"/>
      <c r="K345" s="48"/>
      <c r="L345" s="28"/>
      <c r="M345" s="29"/>
      <c r="N345" s="30">
        <f t="shared" si="96"/>
        <v>0</v>
      </c>
      <c r="O345" s="44" t="str">
        <f t="shared" si="90"/>
        <v/>
      </c>
      <c r="P345" s="44" t="str">
        <f t="shared" si="91"/>
        <v/>
      </c>
      <c r="Q345" s="44" t="str">
        <f t="shared" si="92"/>
        <v/>
      </c>
      <c r="R345" s="32" t="str">
        <f t="shared" si="93"/>
        <v/>
      </c>
      <c r="S345" s="33"/>
      <c r="T345" s="91"/>
      <c r="U345" s="35" t="str">
        <f t="shared" si="97"/>
        <v/>
      </c>
      <c r="V345" s="33"/>
      <c r="W345" s="36" t="str">
        <f t="shared" si="98"/>
        <v/>
      </c>
      <c r="X345" s="36" t="str">
        <f t="shared" si="94"/>
        <v/>
      </c>
      <c r="Y345" s="36" t="str">
        <f t="shared" si="95"/>
        <v/>
      </c>
    </row>
    <row r="346" spans="2:25" x14ac:dyDescent="0.25">
      <c r="B346" s="23"/>
      <c r="C346" s="23"/>
      <c r="D346" s="24"/>
      <c r="E346" s="24"/>
      <c r="F346" s="25">
        <f t="shared" si="89"/>
        <v>2.5</v>
      </c>
      <c r="G346" s="26"/>
      <c r="H346" s="26"/>
      <c r="I346" s="27"/>
      <c r="J346" s="26"/>
      <c r="K346" s="48"/>
      <c r="L346" s="28"/>
      <c r="M346" s="29"/>
      <c r="N346" s="30">
        <f t="shared" si="96"/>
        <v>0</v>
      </c>
      <c r="O346" s="44" t="str">
        <f t="shared" si="90"/>
        <v/>
      </c>
      <c r="P346" s="44" t="str">
        <f t="shared" si="91"/>
        <v/>
      </c>
      <c r="Q346" s="44" t="str">
        <f t="shared" si="92"/>
        <v/>
      </c>
      <c r="R346" s="32" t="str">
        <f t="shared" si="93"/>
        <v/>
      </c>
      <c r="S346" s="33"/>
      <c r="T346" s="91"/>
      <c r="U346" s="35" t="str">
        <f t="shared" si="97"/>
        <v/>
      </c>
      <c r="V346" s="33"/>
      <c r="W346" s="36" t="str">
        <f t="shared" si="98"/>
        <v/>
      </c>
      <c r="X346" s="36" t="str">
        <f t="shared" si="94"/>
        <v/>
      </c>
      <c r="Y346" s="36" t="str">
        <f t="shared" si="95"/>
        <v/>
      </c>
    </row>
    <row r="347" spans="2:25" x14ac:dyDescent="0.25">
      <c r="B347" s="23"/>
      <c r="C347" s="23"/>
      <c r="D347" s="24"/>
      <c r="E347" s="24"/>
      <c r="F347" s="25">
        <f t="shared" si="89"/>
        <v>2.5</v>
      </c>
      <c r="G347" s="26"/>
      <c r="H347" s="26"/>
      <c r="I347" s="27"/>
      <c r="J347" s="26"/>
      <c r="K347" s="48"/>
      <c r="L347" s="28"/>
      <c r="M347" s="29"/>
      <c r="N347" s="30">
        <f t="shared" si="96"/>
        <v>0</v>
      </c>
      <c r="O347" s="44" t="str">
        <f t="shared" si="90"/>
        <v/>
      </c>
      <c r="P347" s="44" t="str">
        <f t="shared" si="91"/>
        <v/>
      </c>
      <c r="Q347" s="44" t="str">
        <f t="shared" si="92"/>
        <v/>
      </c>
      <c r="R347" s="32" t="str">
        <f t="shared" si="93"/>
        <v/>
      </c>
      <c r="S347" s="33"/>
      <c r="T347" s="91"/>
      <c r="U347" s="35" t="str">
        <f t="shared" si="97"/>
        <v/>
      </c>
      <c r="V347" s="33"/>
      <c r="W347" s="36" t="str">
        <f t="shared" si="98"/>
        <v/>
      </c>
      <c r="X347" s="36" t="str">
        <f t="shared" si="94"/>
        <v/>
      </c>
      <c r="Y347" s="36" t="str">
        <f t="shared" si="95"/>
        <v/>
      </c>
    </row>
    <row r="348" spans="2:25" x14ac:dyDescent="0.25">
      <c r="B348" s="23"/>
      <c r="C348" s="23"/>
      <c r="D348" s="24"/>
      <c r="E348" s="24"/>
      <c r="F348" s="25">
        <f t="shared" si="89"/>
        <v>2.5</v>
      </c>
      <c r="G348" s="26"/>
      <c r="H348" s="26"/>
      <c r="I348" s="27"/>
      <c r="J348" s="26"/>
      <c r="K348" s="48"/>
      <c r="L348" s="28"/>
      <c r="M348" s="29"/>
      <c r="N348" s="30">
        <f t="shared" si="96"/>
        <v>0</v>
      </c>
      <c r="O348" s="44" t="str">
        <f t="shared" si="90"/>
        <v/>
      </c>
      <c r="P348" s="44" t="str">
        <f t="shared" si="91"/>
        <v/>
      </c>
      <c r="Q348" s="44" t="str">
        <f t="shared" si="92"/>
        <v/>
      </c>
      <c r="R348" s="32" t="str">
        <f t="shared" si="93"/>
        <v/>
      </c>
      <c r="S348" s="33"/>
      <c r="T348" s="91"/>
      <c r="U348" s="35" t="str">
        <f t="shared" si="97"/>
        <v/>
      </c>
      <c r="V348" s="33"/>
      <c r="W348" s="36" t="str">
        <f t="shared" si="98"/>
        <v/>
      </c>
      <c r="X348" s="36" t="str">
        <f t="shared" si="94"/>
        <v/>
      </c>
      <c r="Y348" s="36" t="str">
        <f t="shared" si="95"/>
        <v/>
      </c>
    </row>
    <row r="349" spans="2:25" x14ac:dyDescent="0.25">
      <c r="B349" s="23"/>
      <c r="C349" s="23"/>
      <c r="D349" s="24"/>
      <c r="E349" s="24"/>
      <c r="F349" s="25">
        <f t="shared" si="89"/>
        <v>2.5</v>
      </c>
      <c r="G349" s="26"/>
      <c r="H349" s="26"/>
      <c r="I349" s="27"/>
      <c r="J349" s="26"/>
      <c r="K349" s="48"/>
      <c r="L349" s="28"/>
      <c r="M349" s="29"/>
      <c r="N349" s="30">
        <f t="shared" si="96"/>
        <v>0</v>
      </c>
      <c r="O349" s="44" t="str">
        <f t="shared" si="90"/>
        <v/>
      </c>
      <c r="P349" s="44" t="str">
        <f t="shared" si="91"/>
        <v/>
      </c>
      <c r="Q349" s="44" t="str">
        <f t="shared" si="92"/>
        <v/>
      </c>
      <c r="R349" s="32" t="str">
        <f t="shared" si="93"/>
        <v/>
      </c>
      <c r="S349" s="33"/>
      <c r="T349" s="91"/>
      <c r="U349" s="35" t="str">
        <f t="shared" si="97"/>
        <v/>
      </c>
      <c r="V349" s="33"/>
      <c r="W349" s="36" t="str">
        <f t="shared" si="98"/>
        <v/>
      </c>
      <c r="X349" s="36" t="str">
        <f t="shared" si="94"/>
        <v/>
      </c>
      <c r="Y349" s="36" t="str">
        <f t="shared" si="95"/>
        <v/>
      </c>
    </row>
    <row r="350" spans="2:25" x14ac:dyDescent="0.25">
      <c r="B350" s="23"/>
      <c r="C350" s="23"/>
      <c r="D350" s="24"/>
      <c r="E350" s="24"/>
      <c r="F350" s="25">
        <f t="shared" si="89"/>
        <v>2.5</v>
      </c>
      <c r="G350" s="26"/>
      <c r="H350" s="26"/>
      <c r="I350" s="27"/>
      <c r="J350" s="26"/>
      <c r="K350" s="48"/>
      <c r="L350" s="28"/>
      <c r="M350" s="29"/>
      <c r="N350" s="30">
        <f t="shared" si="96"/>
        <v>0</v>
      </c>
      <c r="O350" s="44" t="str">
        <f t="shared" si="90"/>
        <v/>
      </c>
      <c r="P350" s="44" t="str">
        <f t="shared" si="91"/>
        <v/>
      </c>
      <c r="Q350" s="44" t="str">
        <f t="shared" si="92"/>
        <v/>
      </c>
      <c r="R350" s="32" t="str">
        <f t="shared" si="93"/>
        <v/>
      </c>
      <c r="S350" s="33"/>
      <c r="T350" s="91"/>
      <c r="U350" s="35" t="str">
        <f t="shared" si="97"/>
        <v/>
      </c>
      <c r="V350" s="33"/>
      <c r="W350" s="36" t="str">
        <f t="shared" si="98"/>
        <v/>
      </c>
      <c r="X350" s="36" t="str">
        <f t="shared" si="94"/>
        <v/>
      </c>
      <c r="Y350" s="36" t="str">
        <f t="shared" si="95"/>
        <v/>
      </c>
    </row>
    <row r="351" spans="2:25" x14ac:dyDescent="0.25">
      <c r="B351" s="23"/>
      <c r="C351" s="23"/>
      <c r="D351" s="24"/>
      <c r="E351" s="24"/>
      <c r="F351" s="25">
        <f t="shared" si="89"/>
        <v>2.5</v>
      </c>
      <c r="G351" s="26"/>
      <c r="H351" s="26"/>
      <c r="I351" s="27"/>
      <c r="J351" s="26"/>
      <c r="K351" s="48"/>
      <c r="L351" s="28"/>
      <c r="M351" s="29"/>
      <c r="N351" s="30">
        <f t="shared" si="96"/>
        <v>0</v>
      </c>
      <c r="O351" s="44" t="str">
        <f t="shared" si="90"/>
        <v/>
      </c>
      <c r="P351" s="44" t="str">
        <f t="shared" si="91"/>
        <v/>
      </c>
      <c r="Q351" s="44" t="str">
        <f t="shared" si="92"/>
        <v/>
      </c>
      <c r="R351" s="32" t="str">
        <f t="shared" si="93"/>
        <v/>
      </c>
      <c r="S351" s="33"/>
      <c r="T351" s="91"/>
      <c r="U351" s="35" t="str">
        <f t="shared" si="97"/>
        <v/>
      </c>
      <c r="V351" s="33"/>
      <c r="W351" s="36" t="str">
        <f t="shared" si="98"/>
        <v/>
      </c>
      <c r="X351" s="36" t="str">
        <f t="shared" si="94"/>
        <v/>
      </c>
      <c r="Y351" s="36" t="str">
        <f t="shared" si="95"/>
        <v/>
      </c>
    </row>
    <row r="352" spans="2:25" x14ac:dyDescent="0.25">
      <c r="B352" s="23"/>
      <c r="C352" s="23"/>
      <c r="D352" s="24"/>
      <c r="E352" s="24"/>
      <c r="F352" s="25">
        <f t="shared" si="89"/>
        <v>2.5</v>
      </c>
      <c r="G352" s="26"/>
      <c r="H352" s="26"/>
      <c r="I352" s="27"/>
      <c r="J352" s="26"/>
      <c r="K352" s="48"/>
      <c r="L352" s="28"/>
      <c r="M352" s="29"/>
      <c r="N352" s="30">
        <f t="shared" si="96"/>
        <v>0</v>
      </c>
      <c r="O352" s="44" t="str">
        <f t="shared" si="90"/>
        <v/>
      </c>
      <c r="P352" s="44" t="str">
        <f t="shared" si="91"/>
        <v/>
      </c>
      <c r="Q352" s="44" t="str">
        <f t="shared" si="92"/>
        <v/>
      </c>
      <c r="R352" s="32" t="str">
        <f t="shared" si="93"/>
        <v/>
      </c>
      <c r="S352" s="33"/>
      <c r="T352" s="91"/>
      <c r="U352" s="35" t="str">
        <f t="shared" si="97"/>
        <v/>
      </c>
      <c r="V352" s="33"/>
      <c r="W352" s="36" t="str">
        <f t="shared" si="98"/>
        <v/>
      </c>
      <c r="X352" s="36" t="str">
        <f t="shared" si="94"/>
        <v/>
      </c>
      <c r="Y352" s="36" t="str">
        <f t="shared" si="95"/>
        <v/>
      </c>
    </row>
    <row r="353" spans="2:25" x14ac:dyDescent="0.25">
      <c r="B353" s="23"/>
      <c r="C353" s="23"/>
      <c r="D353" s="24"/>
      <c r="E353" s="24"/>
      <c r="F353" s="25">
        <f t="shared" si="89"/>
        <v>2.5</v>
      </c>
      <c r="G353" s="26"/>
      <c r="H353" s="26"/>
      <c r="I353" s="27"/>
      <c r="J353" s="26"/>
      <c r="K353" s="48"/>
      <c r="L353" s="28"/>
      <c r="M353" s="29"/>
      <c r="N353" s="30">
        <f t="shared" si="96"/>
        <v>0</v>
      </c>
      <c r="O353" s="44" t="str">
        <f t="shared" si="90"/>
        <v/>
      </c>
      <c r="P353" s="44" t="str">
        <f t="shared" si="91"/>
        <v/>
      </c>
      <c r="Q353" s="44" t="str">
        <f t="shared" si="92"/>
        <v/>
      </c>
      <c r="R353" s="32" t="str">
        <f t="shared" si="93"/>
        <v/>
      </c>
      <c r="S353" s="33"/>
      <c r="T353" s="91"/>
      <c r="U353" s="35" t="str">
        <f t="shared" si="97"/>
        <v/>
      </c>
      <c r="V353" s="33"/>
      <c r="W353" s="36" t="str">
        <f t="shared" si="98"/>
        <v/>
      </c>
      <c r="X353" s="36" t="str">
        <f t="shared" si="94"/>
        <v/>
      </c>
      <c r="Y353" s="36" t="str">
        <f t="shared" si="95"/>
        <v/>
      </c>
    </row>
    <row r="354" spans="2:25" x14ac:dyDescent="0.25">
      <c r="B354" s="23"/>
      <c r="C354" s="23"/>
      <c r="D354" s="24"/>
      <c r="E354" s="24"/>
      <c r="F354" s="25">
        <f t="shared" si="89"/>
        <v>2.5</v>
      </c>
      <c r="G354" s="26"/>
      <c r="H354" s="26"/>
      <c r="I354" s="27"/>
      <c r="J354" s="26"/>
      <c r="K354" s="48"/>
      <c r="L354" s="28"/>
      <c r="M354" s="29"/>
      <c r="N354" s="30">
        <f t="shared" si="96"/>
        <v>0</v>
      </c>
      <c r="O354" s="44" t="str">
        <f t="shared" si="90"/>
        <v/>
      </c>
      <c r="P354" s="44" t="str">
        <f t="shared" si="91"/>
        <v/>
      </c>
      <c r="Q354" s="44" t="str">
        <f t="shared" si="92"/>
        <v/>
      </c>
      <c r="R354" s="32" t="str">
        <f t="shared" si="93"/>
        <v/>
      </c>
      <c r="S354" s="33"/>
      <c r="T354" s="91"/>
      <c r="U354" s="35" t="str">
        <f t="shared" si="97"/>
        <v/>
      </c>
      <c r="V354" s="33"/>
      <c r="W354" s="36" t="str">
        <f t="shared" si="98"/>
        <v/>
      </c>
      <c r="X354" s="36" t="str">
        <f t="shared" si="94"/>
        <v/>
      </c>
      <c r="Y354" s="36" t="str">
        <f t="shared" si="95"/>
        <v/>
      </c>
    </row>
    <row r="355" spans="2:25" x14ac:dyDescent="0.25">
      <c r="B355" s="23"/>
      <c r="C355" s="23"/>
      <c r="D355" s="24"/>
      <c r="E355" s="24"/>
      <c r="F355" s="25">
        <f t="shared" si="89"/>
        <v>2.5</v>
      </c>
      <c r="G355" s="26"/>
      <c r="H355" s="26"/>
      <c r="I355" s="27"/>
      <c r="J355" s="26"/>
      <c r="K355" s="48"/>
      <c r="L355" s="28"/>
      <c r="M355" s="29"/>
      <c r="N355" s="30">
        <f t="shared" si="96"/>
        <v>0</v>
      </c>
      <c r="O355" s="44" t="str">
        <f t="shared" si="90"/>
        <v/>
      </c>
      <c r="P355" s="44" t="str">
        <f t="shared" si="91"/>
        <v/>
      </c>
      <c r="Q355" s="44" t="str">
        <f t="shared" si="92"/>
        <v/>
      </c>
      <c r="R355" s="32" t="str">
        <f t="shared" si="93"/>
        <v/>
      </c>
      <c r="S355" s="33"/>
      <c r="T355" s="91"/>
      <c r="U355" s="35" t="str">
        <f t="shared" si="97"/>
        <v/>
      </c>
      <c r="V355" s="33"/>
      <c r="W355" s="36" t="str">
        <f t="shared" si="98"/>
        <v/>
      </c>
      <c r="X355" s="36" t="str">
        <f t="shared" si="94"/>
        <v/>
      </c>
      <c r="Y355" s="36" t="str">
        <f t="shared" si="95"/>
        <v/>
      </c>
    </row>
    <row r="356" spans="2:25" x14ac:dyDescent="0.25">
      <c r="B356" s="23"/>
      <c r="C356" s="23"/>
      <c r="D356" s="24"/>
      <c r="E356" s="24"/>
      <c r="F356" s="25">
        <f t="shared" si="89"/>
        <v>2.5</v>
      </c>
      <c r="G356" s="26"/>
      <c r="H356" s="26"/>
      <c r="I356" s="27"/>
      <c r="J356" s="26"/>
      <c r="K356" s="48"/>
      <c r="L356" s="28"/>
      <c r="M356" s="29"/>
      <c r="N356" s="30">
        <f t="shared" si="96"/>
        <v>0</v>
      </c>
      <c r="O356" s="44" t="str">
        <f t="shared" si="90"/>
        <v/>
      </c>
      <c r="P356" s="44" t="str">
        <f t="shared" si="91"/>
        <v/>
      </c>
      <c r="Q356" s="44" t="str">
        <f t="shared" si="92"/>
        <v/>
      </c>
      <c r="R356" s="32" t="str">
        <f t="shared" si="93"/>
        <v/>
      </c>
      <c r="S356" s="33"/>
      <c r="T356" s="91"/>
      <c r="U356" s="35" t="str">
        <f t="shared" si="97"/>
        <v/>
      </c>
      <c r="V356" s="33"/>
      <c r="W356" s="36" t="str">
        <f t="shared" si="98"/>
        <v/>
      </c>
      <c r="X356" s="36" t="str">
        <f t="shared" si="94"/>
        <v/>
      </c>
      <c r="Y356" s="36" t="str">
        <f t="shared" si="95"/>
        <v/>
      </c>
    </row>
    <row r="357" spans="2:25" x14ac:dyDescent="0.25">
      <c r="B357" s="23"/>
      <c r="C357" s="23"/>
      <c r="D357" s="24"/>
      <c r="E357" s="24"/>
      <c r="F357" s="25">
        <f t="shared" si="89"/>
        <v>2.5</v>
      </c>
      <c r="G357" s="26"/>
      <c r="H357" s="26"/>
      <c r="I357" s="27"/>
      <c r="J357" s="26"/>
      <c r="K357" s="48"/>
      <c r="L357" s="28"/>
      <c r="M357" s="29"/>
      <c r="N357" s="30">
        <f t="shared" si="96"/>
        <v>0</v>
      </c>
      <c r="O357" s="44" t="str">
        <f t="shared" si="90"/>
        <v/>
      </c>
      <c r="P357" s="44" t="str">
        <f t="shared" si="91"/>
        <v/>
      </c>
      <c r="Q357" s="44" t="str">
        <f t="shared" si="92"/>
        <v/>
      </c>
      <c r="R357" s="32" t="str">
        <f t="shared" si="93"/>
        <v/>
      </c>
      <c r="S357" s="33"/>
      <c r="T357" s="91"/>
      <c r="U357" s="35" t="str">
        <f t="shared" si="97"/>
        <v/>
      </c>
      <c r="V357" s="33"/>
      <c r="W357" s="36" t="str">
        <f t="shared" si="98"/>
        <v/>
      </c>
      <c r="X357" s="36" t="str">
        <f t="shared" si="94"/>
        <v/>
      </c>
      <c r="Y357" s="36" t="str">
        <f t="shared" si="95"/>
        <v/>
      </c>
    </row>
    <row r="358" spans="2:25" x14ac:dyDescent="0.25">
      <c r="B358" s="23"/>
      <c r="C358" s="23"/>
      <c r="D358" s="24"/>
      <c r="E358" s="24"/>
      <c r="F358" s="25">
        <f t="shared" si="89"/>
        <v>2.5</v>
      </c>
      <c r="G358" s="26"/>
      <c r="H358" s="26"/>
      <c r="I358" s="27"/>
      <c r="J358" s="26"/>
      <c r="K358" s="48"/>
      <c r="L358" s="28"/>
      <c r="M358" s="29"/>
      <c r="N358" s="30">
        <f t="shared" si="96"/>
        <v>0</v>
      </c>
      <c r="O358" s="44" t="str">
        <f t="shared" si="90"/>
        <v/>
      </c>
      <c r="P358" s="44" t="str">
        <f t="shared" si="91"/>
        <v/>
      </c>
      <c r="Q358" s="44" t="str">
        <f t="shared" si="92"/>
        <v/>
      </c>
      <c r="R358" s="32" t="str">
        <f t="shared" si="93"/>
        <v/>
      </c>
      <c r="S358" s="33"/>
      <c r="T358" s="91"/>
      <c r="U358" s="35" t="str">
        <f t="shared" si="97"/>
        <v/>
      </c>
      <c r="V358" s="33"/>
      <c r="W358" s="36" t="str">
        <f t="shared" si="98"/>
        <v/>
      </c>
      <c r="X358" s="36" t="str">
        <f t="shared" si="94"/>
        <v/>
      </c>
      <c r="Y358" s="36" t="str">
        <f t="shared" si="95"/>
        <v/>
      </c>
    </row>
    <row r="359" spans="2:25" x14ac:dyDescent="0.25">
      <c r="B359" s="23"/>
      <c r="C359" s="23"/>
      <c r="D359" s="24"/>
      <c r="E359" s="24"/>
      <c r="F359" s="25">
        <f t="shared" si="89"/>
        <v>2.5</v>
      </c>
      <c r="G359" s="26"/>
      <c r="H359" s="26"/>
      <c r="I359" s="27"/>
      <c r="J359" s="26"/>
      <c r="K359" s="48"/>
      <c r="L359" s="28"/>
      <c r="M359" s="29"/>
      <c r="N359" s="30">
        <f t="shared" si="96"/>
        <v>0</v>
      </c>
      <c r="O359" s="44" t="str">
        <f t="shared" si="90"/>
        <v/>
      </c>
      <c r="P359" s="44" t="str">
        <f t="shared" si="91"/>
        <v/>
      </c>
      <c r="Q359" s="44" t="str">
        <f t="shared" si="92"/>
        <v/>
      </c>
      <c r="R359" s="32" t="str">
        <f t="shared" si="93"/>
        <v/>
      </c>
      <c r="S359" s="33"/>
      <c r="T359" s="91"/>
      <c r="U359" s="35" t="str">
        <f t="shared" si="97"/>
        <v/>
      </c>
      <c r="V359" s="33"/>
      <c r="W359" s="36" t="str">
        <f t="shared" si="98"/>
        <v/>
      </c>
      <c r="X359" s="36" t="str">
        <f t="shared" si="94"/>
        <v/>
      </c>
      <c r="Y359" s="36" t="str">
        <f t="shared" si="95"/>
        <v/>
      </c>
    </row>
    <row r="360" spans="2:25" x14ac:dyDescent="0.25">
      <c r="B360" s="23"/>
      <c r="C360" s="23"/>
      <c r="D360" s="24"/>
      <c r="E360" s="24"/>
      <c r="F360" s="25">
        <f t="shared" si="89"/>
        <v>2.5</v>
      </c>
      <c r="G360" s="26"/>
      <c r="H360" s="26"/>
      <c r="I360" s="27"/>
      <c r="J360" s="26"/>
      <c r="K360" s="48"/>
      <c r="L360" s="28"/>
      <c r="M360" s="29"/>
      <c r="N360" s="30">
        <f t="shared" si="96"/>
        <v>0</v>
      </c>
      <c r="O360" s="44" t="str">
        <f t="shared" si="90"/>
        <v/>
      </c>
      <c r="P360" s="44" t="str">
        <f t="shared" si="91"/>
        <v/>
      </c>
      <c r="Q360" s="44" t="str">
        <f t="shared" si="92"/>
        <v/>
      </c>
      <c r="R360" s="32" t="str">
        <f t="shared" si="93"/>
        <v/>
      </c>
      <c r="S360" s="33"/>
      <c r="T360" s="91"/>
      <c r="U360" s="35" t="str">
        <f t="shared" si="97"/>
        <v/>
      </c>
      <c r="V360" s="33"/>
      <c r="W360" s="36" t="str">
        <f t="shared" si="98"/>
        <v/>
      </c>
      <c r="X360" s="36" t="str">
        <f t="shared" si="94"/>
        <v/>
      </c>
      <c r="Y360" s="36" t="str">
        <f t="shared" si="95"/>
        <v/>
      </c>
    </row>
    <row r="361" spans="2:25" x14ac:dyDescent="0.25">
      <c r="B361" s="23"/>
      <c r="C361" s="23"/>
      <c r="D361" s="24"/>
      <c r="E361" s="24"/>
      <c r="F361" s="25">
        <f t="shared" si="89"/>
        <v>2.5</v>
      </c>
      <c r="G361" s="26"/>
      <c r="H361" s="26"/>
      <c r="I361" s="27"/>
      <c r="J361" s="26"/>
      <c r="K361" s="48"/>
      <c r="L361" s="28"/>
      <c r="M361" s="29"/>
      <c r="N361" s="30">
        <f t="shared" si="96"/>
        <v>0</v>
      </c>
      <c r="O361" s="44" t="str">
        <f t="shared" si="90"/>
        <v/>
      </c>
      <c r="P361" s="44" t="str">
        <f t="shared" si="91"/>
        <v/>
      </c>
      <c r="Q361" s="44" t="str">
        <f t="shared" si="92"/>
        <v/>
      </c>
      <c r="R361" s="32" t="str">
        <f t="shared" si="93"/>
        <v/>
      </c>
      <c r="S361" s="33"/>
      <c r="T361" s="91"/>
      <c r="U361" s="35" t="str">
        <f t="shared" si="97"/>
        <v/>
      </c>
      <c r="V361" s="33"/>
      <c r="W361" s="36" t="str">
        <f t="shared" si="98"/>
        <v/>
      </c>
      <c r="X361" s="36" t="str">
        <f t="shared" si="94"/>
        <v/>
      </c>
      <c r="Y361" s="36" t="str">
        <f t="shared" si="95"/>
        <v/>
      </c>
    </row>
    <row r="362" spans="2:25" x14ac:dyDescent="0.25">
      <c r="B362" s="23"/>
      <c r="C362" s="23"/>
      <c r="D362" s="24"/>
      <c r="E362" s="24"/>
      <c r="F362" s="25">
        <f t="shared" si="89"/>
        <v>2.5</v>
      </c>
      <c r="G362" s="26"/>
      <c r="H362" s="26"/>
      <c r="I362" s="27"/>
      <c r="J362" s="26"/>
      <c r="K362" s="48"/>
      <c r="L362" s="28"/>
      <c r="M362" s="29"/>
      <c r="N362" s="30">
        <f t="shared" si="96"/>
        <v>0</v>
      </c>
      <c r="O362" s="44" t="str">
        <f t="shared" si="90"/>
        <v/>
      </c>
      <c r="P362" s="44" t="str">
        <f t="shared" si="91"/>
        <v/>
      </c>
      <c r="Q362" s="44" t="str">
        <f t="shared" si="92"/>
        <v/>
      </c>
      <c r="R362" s="32" t="str">
        <f t="shared" si="93"/>
        <v/>
      </c>
      <c r="S362" s="33"/>
      <c r="T362" s="91"/>
      <c r="U362" s="35" t="str">
        <f t="shared" si="97"/>
        <v/>
      </c>
      <c r="V362" s="33"/>
      <c r="W362" s="36" t="str">
        <f t="shared" si="98"/>
        <v/>
      </c>
      <c r="X362" s="36" t="str">
        <f t="shared" si="94"/>
        <v/>
      </c>
      <c r="Y362" s="36" t="str">
        <f t="shared" si="95"/>
        <v/>
      </c>
    </row>
    <row r="363" spans="2:25" x14ac:dyDescent="0.25">
      <c r="B363" s="23"/>
      <c r="C363" s="23"/>
      <c r="D363" s="24"/>
      <c r="E363" s="24"/>
      <c r="F363" s="25">
        <f t="shared" si="89"/>
        <v>2.5</v>
      </c>
      <c r="G363" s="26"/>
      <c r="H363" s="26"/>
      <c r="I363" s="27"/>
      <c r="J363" s="26"/>
      <c r="K363" s="48"/>
      <c r="L363" s="28"/>
      <c r="M363" s="29"/>
      <c r="N363" s="30">
        <f t="shared" si="96"/>
        <v>0</v>
      </c>
      <c r="O363" s="44" t="str">
        <f t="shared" si="90"/>
        <v/>
      </c>
      <c r="P363" s="44" t="str">
        <f t="shared" si="91"/>
        <v/>
      </c>
      <c r="Q363" s="44" t="str">
        <f t="shared" si="92"/>
        <v/>
      </c>
      <c r="R363" s="32" t="str">
        <f t="shared" si="93"/>
        <v/>
      </c>
      <c r="S363" s="33"/>
      <c r="T363" s="91"/>
      <c r="U363" s="35" t="str">
        <f t="shared" si="97"/>
        <v/>
      </c>
      <c r="V363" s="33"/>
      <c r="W363" s="36" t="str">
        <f t="shared" si="98"/>
        <v/>
      </c>
      <c r="X363" s="36" t="str">
        <f t="shared" si="94"/>
        <v/>
      </c>
      <c r="Y363" s="36" t="str">
        <f t="shared" si="95"/>
        <v/>
      </c>
    </row>
    <row r="364" spans="2:25" x14ac:dyDescent="0.25">
      <c r="B364" s="23"/>
      <c r="C364" s="23"/>
      <c r="D364" s="24"/>
      <c r="E364" s="24"/>
      <c r="F364" s="25">
        <f t="shared" si="89"/>
        <v>2.5</v>
      </c>
      <c r="G364" s="26"/>
      <c r="H364" s="26"/>
      <c r="I364" s="27"/>
      <c r="J364" s="26"/>
      <c r="K364" s="48"/>
      <c r="L364" s="28"/>
      <c r="M364" s="29"/>
      <c r="N364" s="30">
        <f t="shared" si="96"/>
        <v>0</v>
      </c>
      <c r="O364" s="44" t="str">
        <f t="shared" si="90"/>
        <v/>
      </c>
      <c r="P364" s="44" t="str">
        <f t="shared" si="91"/>
        <v/>
      </c>
      <c r="Q364" s="44" t="str">
        <f t="shared" si="92"/>
        <v/>
      </c>
      <c r="R364" s="32" t="str">
        <f t="shared" si="93"/>
        <v/>
      </c>
      <c r="S364" s="33"/>
      <c r="T364" s="91"/>
      <c r="U364" s="35" t="str">
        <f t="shared" si="97"/>
        <v/>
      </c>
      <c r="V364" s="33"/>
      <c r="W364" s="36" t="str">
        <f t="shared" si="98"/>
        <v/>
      </c>
      <c r="X364" s="36" t="str">
        <f t="shared" si="94"/>
        <v/>
      </c>
      <c r="Y364" s="36" t="str">
        <f t="shared" si="95"/>
        <v/>
      </c>
    </row>
    <row r="365" spans="2:25" x14ac:dyDescent="0.25">
      <c r="B365" s="23"/>
      <c r="C365" s="23"/>
      <c r="D365" s="24"/>
      <c r="E365" s="24"/>
      <c r="F365" s="25">
        <f t="shared" si="89"/>
        <v>2.5</v>
      </c>
      <c r="G365" s="26"/>
      <c r="H365" s="26"/>
      <c r="I365" s="27"/>
      <c r="J365" s="26"/>
      <c r="K365" s="48"/>
      <c r="L365" s="28"/>
      <c r="M365" s="29"/>
      <c r="N365" s="30">
        <f t="shared" si="96"/>
        <v>0</v>
      </c>
      <c r="O365" s="44" t="str">
        <f t="shared" si="90"/>
        <v/>
      </c>
      <c r="P365" s="44" t="str">
        <f t="shared" si="91"/>
        <v/>
      </c>
      <c r="Q365" s="44" t="str">
        <f t="shared" si="92"/>
        <v/>
      </c>
      <c r="R365" s="32" t="str">
        <f t="shared" si="93"/>
        <v/>
      </c>
      <c r="S365" s="33"/>
      <c r="T365" s="91"/>
      <c r="U365" s="35" t="str">
        <f t="shared" si="97"/>
        <v/>
      </c>
      <c r="V365" s="33"/>
      <c r="W365" s="36" t="str">
        <f t="shared" si="98"/>
        <v/>
      </c>
      <c r="X365" s="36" t="str">
        <f t="shared" si="94"/>
        <v/>
      </c>
      <c r="Y365" s="36" t="str">
        <f t="shared" si="95"/>
        <v/>
      </c>
    </row>
    <row r="366" spans="2:25" x14ac:dyDescent="0.25">
      <c r="B366" s="23"/>
      <c r="C366" s="23"/>
      <c r="D366" s="24"/>
      <c r="E366" s="24"/>
      <c r="F366" s="25">
        <f t="shared" si="89"/>
        <v>2.5</v>
      </c>
      <c r="G366" s="26"/>
      <c r="H366" s="26"/>
      <c r="I366" s="27"/>
      <c r="J366" s="26"/>
      <c r="K366" s="48"/>
      <c r="L366" s="28"/>
      <c r="M366" s="29"/>
      <c r="N366" s="30">
        <f t="shared" si="96"/>
        <v>0</v>
      </c>
      <c r="O366" s="44" t="str">
        <f t="shared" si="90"/>
        <v/>
      </c>
      <c r="P366" s="44" t="str">
        <f t="shared" si="91"/>
        <v/>
      </c>
      <c r="Q366" s="44" t="str">
        <f t="shared" si="92"/>
        <v/>
      </c>
      <c r="R366" s="32" t="str">
        <f t="shared" si="93"/>
        <v/>
      </c>
      <c r="S366" s="33"/>
      <c r="T366" s="91"/>
      <c r="U366" s="35" t="str">
        <f t="shared" si="97"/>
        <v/>
      </c>
      <c r="V366" s="33"/>
      <c r="W366" s="36" t="str">
        <f t="shared" si="98"/>
        <v/>
      </c>
      <c r="X366" s="36" t="str">
        <f t="shared" si="94"/>
        <v/>
      </c>
      <c r="Y366" s="36" t="str">
        <f t="shared" si="95"/>
        <v/>
      </c>
    </row>
    <row r="367" spans="2:25" x14ac:dyDescent="0.25">
      <c r="B367" s="23"/>
      <c r="C367" s="23"/>
      <c r="D367" s="24"/>
      <c r="E367" s="24"/>
      <c r="F367" s="25">
        <f t="shared" si="89"/>
        <v>2.5</v>
      </c>
      <c r="G367" s="26"/>
      <c r="H367" s="26"/>
      <c r="I367" s="27"/>
      <c r="J367" s="26"/>
      <c r="K367" s="48"/>
      <c r="L367" s="28"/>
      <c r="M367" s="29"/>
      <c r="N367" s="30">
        <f t="shared" si="96"/>
        <v>0</v>
      </c>
      <c r="O367" s="44" t="str">
        <f t="shared" si="90"/>
        <v/>
      </c>
      <c r="P367" s="44" t="str">
        <f t="shared" si="91"/>
        <v/>
      </c>
      <c r="Q367" s="44" t="str">
        <f t="shared" si="92"/>
        <v/>
      </c>
      <c r="R367" s="32" t="str">
        <f t="shared" si="93"/>
        <v/>
      </c>
      <c r="S367" s="33"/>
      <c r="T367" s="91"/>
      <c r="U367" s="35" t="str">
        <f t="shared" si="97"/>
        <v/>
      </c>
      <c r="V367" s="33"/>
      <c r="W367" s="36" t="str">
        <f t="shared" si="98"/>
        <v/>
      </c>
      <c r="X367" s="36" t="str">
        <f t="shared" si="94"/>
        <v/>
      </c>
      <c r="Y367" s="36" t="str">
        <f t="shared" si="95"/>
        <v/>
      </c>
    </row>
    <row r="368" spans="2:25" x14ac:dyDescent="0.25">
      <c r="B368" s="23"/>
      <c r="C368" s="23"/>
      <c r="D368" s="24"/>
      <c r="E368" s="24"/>
      <c r="F368" s="25">
        <f t="shared" si="89"/>
        <v>2.5</v>
      </c>
      <c r="G368" s="26"/>
      <c r="H368" s="26"/>
      <c r="I368" s="27"/>
      <c r="J368" s="26"/>
      <c r="K368" s="48"/>
      <c r="L368" s="28"/>
      <c r="M368" s="29"/>
      <c r="N368" s="30">
        <f t="shared" si="96"/>
        <v>0</v>
      </c>
      <c r="O368" s="44" t="str">
        <f t="shared" si="90"/>
        <v/>
      </c>
      <c r="P368" s="44" t="str">
        <f t="shared" si="91"/>
        <v/>
      </c>
      <c r="Q368" s="44" t="str">
        <f t="shared" si="92"/>
        <v/>
      </c>
      <c r="R368" s="32" t="str">
        <f t="shared" si="93"/>
        <v/>
      </c>
      <c r="S368" s="33"/>
      <c r="T368" s="91"/>
      <c r="U368" s="35" t="str">
        <f t="shared" si="97"/>
        <v/>
      </c>
      <c r="V368" s="33"/>
      <c r="W368" s="36" t="str">
        <f t="shared" si="98"/>
        <v/>
      </c>
      <c r="X368" s="36" t="str">
        <f t="shared" si="94"/>
        <v/>
      </c>
      <c r="Y368" s="36" t="str">
        <f t="shared" si="95"/>
        <v/>
      </c>
    </row>
    <row r="369" spans="2:25" x14ac:dyDescent="0.25">
      <c r="B369" s="23"/>
      <c r="C369" s="23"/>
      <c r="D369" s="24"/>
      <c r="E369" s="24"/>
      <c r="F369" s="25">
        <f t="shared" si="89"/>
        <v>2.5</v>
      </c>
      <c r="G369" s="26"/>
      <c r="H369" s="26"/>
      <c r="I369" s="27"/>
      <c r="J369" s="26"/>
      <c r="K369" s="48"/>
      <c r="L369" s="28"/>
      <c r="M369" s="29"/>
      <c r="N369" s="30">
        <f t="shared" si="96"/>
        <v>0</v>
      </c>
      <c r="O369" s="44" t="str">
        <f t="shared" si="90"/>
        <v/>
      </c>
      <c r="P369" s="44" t="str">
        <f t="shared" si="91"/>
        <v/>
      </c>
      <c r="Q369" s="44" t="str">
        <f t="shared" si="92"/>
        <v/>
      </c>
      <c r="R369" s="32" t="str">
        <f t="shared" si="93"/>
        <v/>
      </c>
      <c r="S369" s="33"/>
      <c r="T369" s="91"/>
      <c r="U369" s="35" t="str">
        <f t="shared" si="97"/>
        <v/>
      </c>
      <c r="V369" s="33"/>
      <c r="W369" s="36" t="str">
        <f t="shared" si="98"/>
        <v/>
      </c>
      <c r="X369" s="36" t="str">
        <f t="shared" si="94"/>
        <v/>
      </c>
      <c r="Y369" s="36" t="str">
        <f t="shared" si="95"/>
        <v/>
      </c>
    </row>
    <row r="370" spans="2:25" x14ac:dyDescent="0.25">
      <c r="B370" s="23"/>
      <c r="C370" s="23"/>
      <c r="D370" s="24"/>
      <c r="E370" s="24"/>
      <c r="F370" s="25">
        <f t="shared" si="89"/>
        <v>2.5</v>
      </c>
      <c r="G370" s="26"/>
      <c r="H370" s="26"/>
      <c r="I370" s="27"/>
      <c r="J370" s="26"/>
      <c r="K370" s="48"/>
      <c r="L370" s="28"/>
      <c r="M370" s="29"/>
      <c r="N370" s="30">
        <f t="shared" si="96"/>
        <v>0</v>
      </c>
      <c r="O370" s="44" t="str">
        <f t="shared" si="90"/>
        <v/>
      </c>
      <c r="P370" s="44" t="str">
        <f t="shared" si="91"/>
        <v/>
      </c>
      <c r="Q370" s="44" t="str">
        <f t="shared" si="92"/>
        <v/>
      </c>
      <c r="R370" s="32" t="str">
        <f t="shared" si="93"/>
        <v/>
      </c>
      <c r="S370" s="33"/>
      <c r="T370" s="91"/>
      <c r="U370" s="35" t="str">
        <f t="shared" si="97"/>
        <v/>
      </c>
      <c r="V370" s="33"/>
      <c r="W370" s="36" t="str">
        <f t="shared" si="98"/>
        <v/>
      </c>
      <c r="X370" s="36" t="str">
        <f t="shared" si="94"/>
        <v/>
      </c>
      <c r="Y370" s="36" t="str">
        <f t="shared" si="95"/>
        <v/>
      </c>
    </row>
    <row r="371" spans="2:25" x14ac:dyDescent="0.25">
      <c r="B371" s="23"/>
      <c r="C371" s="23"/>
      <c r="D371" s="24"/>
      <c r="E371" s="24"/>
      <c r="F371" s="25">
        <f t="shared" si="89"/>
        <v>2.5</v>
      </c>
      <c r="G371" s="26"/>
      <c r="H371" s="26"/>
      <c r="I371" s="27"/>
      <c r="J371" s="26"/>
      <c r="K371" s="48"/>
      <c r="L371" s="28"/>
      <c r="M371" s="29"/>
      <c r="N371" s="30">
        <f t="shared" si="96"/>
        <v>0</v>
      </c>
      <c r="O371" s="44" t="str">
        <f t="shared" si="90"/>
        <v/>
      </c>
      <c r="P371" s="44" t="str">
        <f t="shared" si="91"/>
        <v/>
      </c>
      <c r="Q371" s="44" t="str">
        <f t="shared" si="92"/>
        <v/>
      </c>
      <c r="R371" s="32" t="str">
        <f t="shared" si="93"/>
        <v/>
      </c>
      <c r="S371" s="33"/>
      <c r="T371" s="91"/>
      <c r="U371" s="35" t="str">
        <f t="shared" si="97"/>
        <v/>
      </c>
      <c r="V371" s="33"/>
      <c r="W371" s="36" t="str">
        <f t="shared" si="98"/>
        <v/>
      </c>
      <c r="X371" s="36" t="str">
        <f t="shared" si="94"/>
        <v/>
      </c>
      <c r="Y371" s="36" t="str">
        <f t="shared" si="95"/>
        <v/>
      </c>
    </row>
    <row r="372" spans="2:25" x14ac:dyDescent="0.25">
      <c r="B372" s="23"/>
      <c r="C372" s="23"/>
      <c r="D372" s="24"/>
      <c r="E372" s="24"/>
      <c r="F372" s="25">
        <f t="shared" si="89"/>
        <v>2.5</v>
      </c>
      <c r="G372" s="26"/>
      <c r="H372" s="26"/>
      <c r="I372" s="27"/>
      <c r="J372" s="26"/>
      <c r="K372" s="48"/>
      <c r="L372" s="28"/>
      <c r="M372" s="29"/>
      <c r="N372" s="30">
        <f t="shared" si="96"/>
        <v>0</v>
      </c>
      <c r="O372" s="44" t="str">
        <f t="shared" si="90"/>
        <v/>
      </c>
      <c r="P372" s="44" t="str">
        <f t="shared" si="91"/>
        <v/>
      </c>
      <c r="Q372" s="44" t="str">
        <f t="shared" si="92"/>
        <v/>
      </c>
      <c r="R372" s="32" t="str">
        <f t="shared" si="93"/>
        <v/>
      </c>
      <c r="S372" s="33"/>
      <c r="T372" s="91"/>
      <c r="U372" s="35" t="str">
        <f t="shared" si="97"/>
        <v/>
      </c>
      <c r="V372" s="33"/>
      <c r="W372" s="36" t="str">
        <f t="shared" si="98"/>
        <v/>
      </c>
      <c r="X372" s="36" t="str">
        <f t="shared" si="94"/>
        <v/>
      </c>
      <c r="Y372" s="36" t="str">
        <f t="shared" si="95"/>
        <v/>
      </c>
    </row>
    <row r="373" spans="2:25" x14ac:dyDescent="0.25">
      <c r="B373" s="23"/>
      <c r="C373" s="23"/>
      <c r="D373" s="24"/>
      <c r="E373" s="24"/>
      <c r="F373" s="25">
        <f t="shared" si="89"/>
        <v>2.5</v>
      </c>
      <c r="G373" s="26"/>
      <c r="H373" s="26"/>
      <c r="I373" s="27"/>
      <c r="J373" s="26"/>
      <c r="K373" s="48"/>
      <c r="L373" s="28"/>
      <c r="M373" s="29"/>
      <c r="N373" s="30">
        <f t="shared" si="96"/>
        <v>0</v>
      </c>
      <c r="O373" s="44" t="str">
        <f t="shared" si="90"/>
        <v/>
      </c>
      <c r="P373" s="44" t="str">
        <f t="shared" si="91"/>
        <v/>
      </c>
      <c r="Q373" s="44" t="str">
        <f t="shared" si="92"/>
        <v/>
      </c>
      <c r="R373" s="32" t="str">
        <f t="shared" si="93"/>
        <v/>
      </c>
      <c r="S373" s="33"/>
      <c r="T373" s="91"/>
      <c r="U373" s="35" t="str">
        <f t="shared" si="97"/>
        <v/>
      </c>
      <c r="V373" s="33"/>
      <c r="W373" s="36" t="str">
        <f t="shared" si="98"/>
        <v/>
      </c>
      <c r="X373" s="36" t="str">
        <f t="shared" si="94"/>
        <v/>
      </c>
      <c r="Y373" s="36" t="str">
        <f t="shared" si="95"/>
        <v/>
      </c>
    </row>
    <row r="374" spans="2:25" x14ac:dyDescent="0.25">
      <c r="B374" s="23"/>
      <c r="C374" s="23"/>
      <c r="D374" s="24"/>
      <c r="E374" s="24"/>
      <c r="F374" s="25">
        <f t="shared" si="89"/>
        <v>2.5</v>
      </c>
      <c r="G374" s="26"/>
      <c r="H374" s="26"/>
      <c r="I374" s="27"/>
      <c r="J374" s="26"/>
      <c r="K374" s="48"/>
      <c r="L374" s="28"/>
      <c r="M374" s="29"/>
      <c r="N374" s="30">
        <f t="shared" si="96"/>
        <v>0</v>
      </c>
      <c r="O374" s="44" t="str">
        <f t="shared" si="90"/>
        <v/>
      </c>
      <c r="P374" s="44" t="str">
        <f t="shared" si="91"/>
        <v/>
      </c>
      <c r="Q374" s="44" t="str">
        <f t="shared" si="92"/>
        <v/>
      </c>
      <c r="R374" s="32" t="str">
        <f t="shared" si="93"/>
        <v/>
      </c>
      <c r="S374" s="33"/>
      <c r="T374" s="91"/>
      <c r="U374" s="35" t="str">
        <f t="shared" si="97"/>
        <v/>
      </c>
      <c r="V374" s="33"/>
      <c r="W374" s="36" t="str">
        <f t="shared" si="98"/>
        <v/>
      </c>
      <c r="X374" s="36" t="str">
        <f t="shared" si="94"/>
        <v/>
      </c>
      <c r="Y374" s="36" t="str">
        <f t="shared" si="95"/>
        <v/>
      </c>
    </row>
    <row r="375" spans="2:25" x14ac:dyDescent="0.25">
      <c r="B375" s="23"/>
      <c r="C375" s="23"/>
      <c r="D375" s="24"/>
      <c r="E375" s="24"/>
      <c r="F375" s="25">
        <f t="shared" si="89"/>
        <v>2.5</v>
      </c>
      <c r="G375" s="26"/>
      <c r="H375" s="26"/>
      <c r="I375" s="27"/>
      <c r="J375" s="26"/>
      <c r="K375" s="48"/>
      <c r="L375" s="28"/>
      <c r="M375" s="29"/>
      <c r="N375" s="30">
        <f t="shared" si="96"/>
        <v>0</v>
      </c>
      <c r="O375" s="44" t="str">
        <f t="shared" si="90"/>
        <v/>
      </c>
      <c r="P375" s="44" t="str">
        <f t="shared" si="91"/>
        <v/>
      </c>
      <c r="Q375" s="44" t="str">
        <f t="shared" si="92"/>
        <v/>
      </c>
      <c r="R375" s="32" t="str">
        <f t="shared" si="93"/>
        <v/>
      </c>
      <c r="S375" s="33"/>
      <c r="T375" s="91"/>
      <c r="U375" s="35" t="str">
        <f t="shared" si="97"/>
        <v/>
      </c>
      <c r="V375" s="33"/>
      <c r="W375" s="36" t="str">
        <f t="shared" si="98"/>
        <v/>
      </c>
      <c r="X375" s="36" t="str">
        <f t="shared" si="94"/>
        <v/>
      </c>
      <c r="Y375" s="36" t="str">
        <f t="shared" si="95"/>
        <v/>
      </c>
    </row>
    <row r="376" spans="2:25" x14ac:dyDescent="0.25">
      <c r="B376" s="23"/>
      <c r="C376" s="23"/>
      <c r="D376" s="24"/>
      <c r="E376" s="24"/>
      <c r="F376" s="25">
        <f t="shared" si="89"/>
        <v>2.5</v>
      </c>
      <c r="G376" s="26"/>
      <c r="H376" s="26"/>
      <c r="I376" s="27"/>
      <c r="J376" s="26"/>
      <c r="K376" s="48"/>
      <c r="L376" s="28"/>
      <c r="M376" s="29"/>
      <c r="N376" s="30">
        <f t="shared" si="96"/>
        <v>0</v>
      </c>
      <c r="O376" s="44" t="str">
        <f t="shared" si="90"/>
        <v/>
      </c>
      <c r="P376" s="44" t="str">
        <f t="shared" si="91"/>
        <v/>
      </c>
      <c r="Q376" s="44" t="str">
        <f t="shared" si="92"/>
        <v/>
      </c>
      <c r="R376" s="32" t="str">
        <f t="shared" si="93"/>
        <v/>
      </c>
      <c r="S376" s="33"/>
      <c r="T376" s="91"/>
      <c r="U376" s="35" t="str">
        <f t="shared" si="97"/>
        <v/>
      </c>
      <c r="V376" s="33"/>
      <c r="W376" s="36" t="str">
        <f t="shared" si="98"/>
        <v/>
      </c>
      <c r="X376" s="36" t="str">
        <f t="shared" si="94"/>
        <v/>
      </c>
      <c r="Y376" s="36" t="str">
        <f t="shared" si="95"/>
        <v/>
      </c>
    </row>
    <row r="377" spans="2:25" x14ac:dyDescent="0.25">
      <c r="B377" s="23"/>
      <c r="C377" s="23"/>
      <c r="D377" s="24"/>
      <c r="E377" s="24"/>
      <c r="F377" s="25">
        <f t="shared" si="89"/>
        <v>2.5</v>
      </c>
      <c r="G377" s="26"/>
      <c r="H377" s="26"/>
      <c r="I377" s="27"/>
      <c r="J377" s="26"/>
      <c r="K377" s="48"/>
      <c r="L377" s="28"/>
      <c r="M377" s="29"/>
      <c r="N377" s="30">
        <f t="shared" si="96"/>
        <v>0</v>
      </c>
      <c r="O377" s="44" t="str">
        <f t="shared" si="90"/>
        <v/>
      </c>
      <c r="P377" s="44" t="str">
        <f t="shared" si="91"/>
        <v/>
      </c>
      <c r="Q377" s="44" t="str">
        <f t="shared" si="92"/>
        <v/>
      </c>
      <c r="R377" s="32" t="str">
        <f t="shared" si="93"/>
        <v/>
      </c>
      <c r="S377" s="33"/>
      <c r="T377" s="91"/>
      <c r="U377" s="35" t="str">
        <f t="shared" si="97"/>
        <v/>
      </c>
      <c r="V377" s="33"/>
      <c r="W377" s="36" t="str">
        <f t="shared" si="98"/>
        <v/>
      </c>
      <c r="X377" s="36" t="str">
        <f t="shared" si="94"/>
        <v/>
      </c>
      <c r="Y377" s="36" t="str">
        <f t="shared" si="95"/>
        <v/>
      </c>
    </row>
    <row r="378" spans="2:25" x14ac:dyDescent="0.25">
      <c r="B378" s="23"/>
      <c r="C378" s="23"/>
      <c r="D378" s="24"/>
      <c r="E378" s="24"/>
      <c r="F378" s="25">
        <f t="shared" si="89"/>
        <v>2.5</v>
      </c>
      <c r="G378" s="26"/>
      <c r="H378" s="26"/>
      <c r="I378" s="27"/>
      <c r="J378" s="26"/>
      <c r="K378" s="48"/>
      <c r="L378" s="28"/>
      <c r="M378" s="29"/>
      <c r="N378" s="30">
        <f t="shared" si="96"/>
        <v>0</v>
      </c>
      <c r="O378" s="44" t="str">
        <f t="shared" si="90"/>
        <v/>
      </c>
      <c r="P378" s="44" t="str">
        <f t="shared" si="91"/>
        <v/>
      </c>
      <c r="Q378" s="44" t="str">
        <f t="shared" si="92"/>
        <v/>
      </c>
      <c r="R378" s="32" t="str">
        <f t="shared" si="93"/>
        <v/>
      </c>
      <c r="S378" s="33"/>
      <c r="T378" s="91"/>
      <c r="U378" s="35" t="str">
        <f t="shared" si="97"/>
        <v/>
      </c>
      <c r="V378" s="33"/>
      <c r="W378" s="36" t="str">
        <f t="shared" si="98"/>
        <v/>
      </c>
      <c r="X378" s="36" t="str">
        <f t="shared" si="94"/>
        <v/>
      </c>
      <c r="Y378" s="36" t="str">
        <f t="shared" si="95"/>
        <v/>
      </c>
    </row>
    <row r="379" spans="2:25" x14ac:dyDescent="0.25">
      <c r="B379" s="23"/>
      <c r="C379" s="23"/>
      <c r="D379" s="24"/>
      <c r="E379" s="24"/>
      <c r="F379" s="25">
        <f t="shared" si="89"/>
        <v>2.5</v>
      </c>
      <c r="G379" s="26"/>
      <c r="H379" s="26"/>
      <c r="I379" s="27"/>
      <c r="J379" s="26"/>
      <c r="K379" s="48"/>
      <c r="L379" s="28"/>
      <c r="M379" s="29"/>
      <c r="N379" s="30">
        <f t="shared" si="96"/>
        <v>0</v>
      </c>
      <c r="O379" s="44" t="str">
        <f t="shared" si="90"/>
        <v/>
      </c>
      <c r="P379" s="44" t="str">
        <f t="shared" si="91"/>
        <v/>
      </c>
      <c r="Q379" s="44" t="str">
        <f t="shared" si="92"/>
        <v/>
      </c>
      <c r="R379" s="32" t="str">
        <f t="shared" si="93"/>
        <v/>
      </c>
      <c r="S379" s="33"/>
      <c r="T379" s="91"/>
      <c r="U379" s="35" t="str">
        <f t="shared" si="97"/>
        <v/>
      </c>
      <c r="V379" s="33"/>
      <c r="W379" s="36" t="str">
        <f t="shared" si="98"/>
        <v/>
      </c>
      <c r="X379" s="36" t="str">
        <f t="shared" si="94"/>
        <v/>
      </c>
      <c r="Y379" s="36" t="str">
        <f t="shared" si="95"/>
        <v/>
      </c>
    </row>
    <row r="380" spans="2:25" x14ac:dyDescent="0.25">
      <c r="B380" s="23"/>
      <c r="C380" s="23"/>
      <c r="D380" s="24"/>
      <c r="E380" s="24"/>
      <c r="F380" s="25">
        <f t="shared" si="89"/>
        <v>2.5</v>
      </c>
      <c r="G380" s="26"/>
      <c r="H380" s="26"/>
      <c r="I380" s="27"/>
      <c r="J380" s="26"/>
      <c r="K380" s="48"/>
      <c r="L380" s="28"/>
      <c r="M380" s="29"/>
      <c r="N380" s="30">
        <f t="shared" si="96"/>
        <v>0</v>
      </c>
      <c r="O380" s="44" t="str">
        <f t="shared" si="90"/>
        <v/>
      </c>
      <c r="P380" s="44" t="str">
        <f t="shared" si="91"/>
        <v/>
      </c>
      <c r="Q380" s="44" t="str">
        <f t="shared" si="92"/>
        <v/>
      </c>
      <c r="R380" s="32" t="str">
        <f t="shared" si="93"/>
        <v/>
      </c>
      <c r="S380" s="33"/>
      <c r="T380" s="91"/>
      <c r="U380" s="35" t="str">
        <f t="shared" si="97"/>
        <v/>
      </c>
      <c r="V380" s="33"/>
      <c r="W380" s="36" t="str">
        <f t="shared" si="98"/>
        <v/>
      </c>
      <c r="X380" s="36" t="str">
        <f t="shared" si="94"/>
        <v/>
      </c>
      <c r="Y380" s="36" t="str">
        <f t="shared" si="95"/>
        <v/>
      </c>
    </row>
    <row r="381" spans="2:25" x14ac:dyDescent="0.25">
      <c r="B381" s="23"/>
      <c r="C381" s="23"/>
      <c r="D381" s="24"/>
      <c r="E381" s="24"/>
      <c r="F381" s="25">
        <f t="shared" si="89"/>
        <v>2.5</v>
      </c>
      <c r="G381" s="26"/>
      <c r="H381" s="26"/>
      <c r="I381" s="27"/>
      <c r="J381" s="26"/>
      <c r="K381" s="48"/>
      <c r="L381" s="28"/>
      <c r="M381" s="29"/>
      <c r="N381" s="30">
        <f t="shared" si="96"/>
        <v>0</v>
      </c>
      <c r="O381" s="44" t="str">
        <f t="shared" si="90"/>
        <v/>
      </c>
      <c r="P381" s="44" t="str">
        <f t="shared" si="91"/>
        <v/>
      </c>
      <c r="Q381" s="44" t="str">
        <f t="shared" si="92"/>
        <v/>
      </c>
      <c r="R381" s="32" t="str">
        <f t="shared" si="93"/>
        <v/>
      </c>
      <c r="S381" s="33"/>
      <c r="T381" s="91"/>
      <c r="U381" s="35" t="str">
        <f t="shared" si="97"/>
        <v/>
      </c>
      <c r="V381" s="33"/>
      <c r="W381" s="36" t="str">
        <f t="shared" si="98"/>
        <v/>
      </c>
      <c r="X381" s="36" t="str">
        <f t="shared" si="94"/>
        <v/>
      </c>
      <c r="Y381" s="36" t="str">
        <f t="shared" si="95"/>
        <v/>
      </c>
    </row>
    <row r="382" spans="2:25" x14ac:dyDescent="0.25">
      <c r="B382" s="23"/>
      <c r="C382" s="23"/>
      <c r="D382" s="24"/>
      <c r="E382" s="24"/>
      <c r="F382" s="25">
        <f t="shared" si="89"/>
        <v>2.5</v>
      </c>
      <c r="G382" s="26"/>
      <c r="H382" s="26"/>
      <c r="I382" s="27"/>
      <c r="J382" s="26"/>
      <c r="K382" s="48"/>
      <c r="L382" s="28"/>
      <c r="M382" s="29"/>
      <c r="N382" s="30">
        <f t="shared" si="96"/>
        <v>0</v>
      </c>
      <c r="O382" s="44" t="str">
        <f t="shared" si="90"/>
        <v/>
      </c>
      <c r="P382" s="44" t="str">
        <f t="shared" si="91"/>
        <v/>
      </c>
      <c r="Q382" s="44" t="str">
        <f t="shared" si="92"/>
        <v/>
      </c>
      <c r="R382" s="32" t="str">
        <f t="shared" si="93"/>
        <v/>
      </c>
      <c r="S382" s="33"/>
      <c r="T382" s="91"/>
      <c r="U382" s="35" t="str">
        <f t="shared" si="97"/>
        <v/>
      </c>
      <c r="V382" s="33"/>
      <c r="W382" s="36" t="str">
        <f t="shared" si="98"/>
        <v/>
      </c>
      <c r="X382" s="36" t="str">
        <f t="shared" si="94"/>
        <v/>
      </c>
      <c r="Y382" s="36" t="str">
        <f t="shared" si="95"/>
        <v/>
      </c>
    </row>
    <row r="383" spans="2:25" x14ac:dyDescent="0.25">
      <c r="B383" s="23"/>
      <c r="C383" s="23"/>
      <c r="D383" s="24"/>
      <c r="E383" s="24"/>
      <c r="F383" s="25">
        <f t="shared" si="89"/>
        <v>2.5</v>
      </c>
      <c r="G383" s="26"/>
      <c r="H383" s="26"/>
      <c r="I383" s="27"/>
      <c r="J383" s="26"/>
      <c r="K383" s="48"/>
      <c r="L383" s="28"/>
      <c r="M383" s="29"/>
      <c r="N383" s="30">
        <f t="shared" si="96"/>
        <v>0</v>
      </c>
      <c r="O383" s="44" t="str">
        <f t="shared" si="90"/>
        <v/>
      </c>
      <c r="P383" s="44" t="str">
        <f t="shared" si="91"/>
        <v/>
      </c>
      <c r="Q383" s="44" t="str">
        <f t="shared" si="92"/>
        <v/>
      </c>
      <c r="R383" s="32" t="str">
        <f t="shared" si="93"/>
        <v/>
      </c>
      <c r="S383" s="33"/>
      <c r="T383" s="91"/>
      <c r="U383" s="35" t="str">
        <f t="shared" si="97"/>
        <v/>
      </c>
      <c r="V383" s="33"/>
      <c r="W383" s="36" t="str">
        <f t="shared" si="98"/>
        <v/>
      </c>
      <c r="X383" s="36" t="str">
        <f t="shared" si="94"/>
        <v/>
      </c>
      <c r="Y383" s="36" t="str">
        <f t="shared" si="95"/>
        <v/>
      </c>
    </row>
    <row r="384" spans="2:25" x14ac:dyDescent="0.25">
      <c r="B384" s="23"/>
      <c r="C384" s="23"/>
      <c r="D384" s="24"/>
      <c r="E384" s="24"/>
      <c r="F384" s="25">
        <f t="shared" si="89"/>
        <v>2.5</v>
      </c>
      <c r="G384" s="26"/>
      <c r="H384" s="26"/>
      <c r="I384" s="27"/>
      <c r="J384" s="26"/>
      <c r="K384" s="48"/>
      <c r="L384" s="28"/>
      <c r="M384" s="29"/>
      <c r="N384" s="30">
        <f t="shared" si="96"/>
        <v>0</v>
      </c>
      <c r="O384" s="44" t="str">
        <f t="shared" si="90"/>
        <v/>
      </c>
      <c r="P384" s="44" t="str">
        <f t="shared" si="91"/>
        <v/>
      </c>
      <c r="Q384" s="44" t="str">
        <f t="shared" si="92"/>
        <v/>
      </c>
      <c r="R384" s="32" t="str">
        <f t="shared" si="93"/>
        <v/>
      </c>
      <c r="S384" s="33"/>
      <c r="T384" s="91"/>
      <c r="U384" s="35" t="str">
        <f t="shared" si="97"/>
        <v/>
      </c>
      <c r="V384" s="33"/>
      <c r="W384" s="36" t="str">
        <f t="shared" si="98"/>
        <v/>
      </c>
      <c r="X384" s="36" t="str">
        <f t="shared" si="94"/>
        <v/>
      </c>
      <c r="Y384" s="36" t="str">
        <f t="shared" si="95"/>
        <v/>
      </c>
    </row>
    <row r="385" spans="2:25" x14ac:dyDescent="0.25">
      <c r="B385" s="23"/>
      <c r="C385" s="23"/>
      <c r="D385" s="24"/>
      <c r="E385" s="24"/>
      <c r="F385" s="25">
        <f t="shared" si="89"/>
        <v>2.5</v>
      </c>
      <c r="G385" s="26"/>
      <c r="H385" s="26"/>
      <c r="I385" s="27"/>
      <c r="J385" s="26"/>
      <c r="K385" s="48"/>
      <c r="L385" s="28"/>
      <c r="M385" s="29"/>
      <c r="N385" s="30">
        <f t="shared" si="96"/>
        <v>0</v>
      </c>
      <c r="O385" s="44" t="str">
        <f t="shared" si="90"/>
        <v/>
      </c>
      <c r="P385" s="44" t="str">
        <f t="shared" si="91"/>
        <v/>
      </c>
      <c r="Q385" s="44" t="str">
        <f t="shared" si="92"/>
        <v/>
      </c>
      <c r="R385" s="32" t="str">
        <f t="shared" si="93"/>
        <v/>
      </c>
      <c r="S385" s="33"/>
      <c r="T385" s="91"/>
      <c r="U385" s="35" t="str">
        <f t="shared" si="97"/>
        <v/>
      </c>
      <c r="V385" s="33"/>
      <c r="W385" s="36" t="str">
        <f t="shared" si="98"/>
        <v/>
      </c>
      <c r="X385" s="36" t="str">
        <f t="shared" si="94"/>
        <v/>
      </c>
      <c r="Y385" s="36" t="str">
        <f t="shared" si="95"/>
        <v/>
      </c>
    </row>
    <row r="386" spans="2:25" x14ac:dyDescent="0.25">
      <c r="B386" s="23"/>
      <c r="C386" s="23"/>
      <c r="D386" s="24"/>
      <c r="E386" s="24"/>
      <c r="F386" s="25">
        <f t="shared" si="89"/>
        <v>2.5</v>
      </c>
      <c r="G386" s="26"/>
      <c r="H386" s="26"/>
      <c r="I386" s="27"/>
      <c r="J386" s="26"/>
      <c r="K386" s="48"/>
      <c r="L386" s="28"/>
      <c r="M386" s="29"/>
      <c r="N386" s="30">
        <f t="shared" si="96"/>
        <v>0</v>
      </c>
      <c r="O386" s="44" t="str">
        <f t="shared" si="90"/>
        <v/>
      </c>
      <c r="P386" s="44" t="str">
        <f t="shared" si="91"/>
        <v/>
      </c>
      <c r="Q386" s="44" t="str">
        <f t="shared" si="92"/>
        <v/>
      </c>
      <c r="R386" s="32" t="str">
        <f t="shared" si="93"/>
        <v/>
      </c>
      <c r="S386" s="33"/>
      <c r="T386" s="91"/>
      <c r="U386" s="35" t="str">
        <f t="shared" si="97"/>
        <v/>
      </c>
      <c r="V386" s="33"/>
      <c r="W386" s="36" t="str">
        <f t="shared" si="98"/>
        <v/>
      </c>
      <c r="X386" s="36" t="str">
        <f t="shared" si="94"/>
        <v/>
      </c>
      <c r="Y386" s="36" t="str">
        <f t="shared" si="95"/>
        <v/>
      </c>
    </row>
    <row r="387" spans="2:25" x14ac:dyDescent="0.25">
      <c r="B387" s="23"/>
      <c r="C387" s="23"/>
      <c r="D387" s="24"/>
      <c r="E387" s="24"/>
      <c r="F387" s="25">
        <f t="shared" si="89"/>
        <v>2.5</v>
      </c>
      <c r="G387" s="26"/>
      <c r="H387" s="26"/>
      <c r="I387" s="27"/>
      <c r="J387" s="26"/>
      <c r="K387" s="48"/>
      <c r="L387" s="28"/>
      <c r="M387" s="29"/>
      <c r="N387" s="30">
        <f t="shared" si="96"/>
        <v>0</v>
      </c>
      <c r="O387" s="44" t="str">
        <f t="shared" si="90"/>
        <v/>
      </c>
      <c r="P387" s="44" t="str">
        <f t="shared" si="91"/>
        <v/>
      </c>
      <c r="Q387" s="44" t="str">
        <f t="shared" si="92"/>
        <v/>
      </c>
      <c r="R387" s="32" t="str">
        <f t="shared" si="93"/>
        <v/>
      </c>
      <c r="S387" s="33"/>
      <c r="T387" s="91"/>
      <c r="U387" s="35" t="str">
        <f t="shared" si="97"/>
        <v/>
      </c>
      <c r="V387" s="33"/>
      <c r="W387" s="36" t="str">
        <f t="shared" si="98"/>
        <v/>
      </c>
      <c r="X387" s="36" t="str">
        <f t="shared" si="94"/>
        <v/>
      </c>
      <c r="Y387" s="36" t="str">
        <f t="shared" si="95"/>
        <v/>
      </c>
    </row>
    <row r="388" spans="2:25" x14ac:dyDescent="0.25">
      <c r="B388" s="23"/>
      <c r="C388" s="23"/>
      <c r="D388" s="24"/>
      <c r="E388" s="24"/>
      <c r="F388" s="25">
        <f t="shared" si="89"/>
        <v>2.5</v>
      </c>
      <c r="G388" s="26"/>
      <c r="H388" s="26"/>
      <c r="I388" s="27"/>
      <c r="J388" s="26"/>
      <c r="K388" s="48"/>
      <c r="L388" s="28"/>
      <c r="M388" s="29"/>
      <c r="N388" s="30">
        <f t="shared" si="96"/>
        <v>0</v>
      </c>
      <c r="O388" s="44" t="str">
        <f t="shared" si="90"/>
        <v/>
      </c>
      <c r="P388" s="44" t="str">
        <f t="shared" si="91"/>
        <v/>
      </c>
      <c r="Q388" s="44" t="str">
        <f t="shared" si="92"/>
        <v/>
      </c>
      <c r="R388" s="32" t="str">
        <f t="shared" si="93"/>
        <v/>
      </c>
      <c r="S388" s="33"/>
      <c r="T388" s="91"/>
      <c r="U388" s="35" t="str">
        <f t="shared" si="97"/>
        <v/>
      </c>
      <c r="V388" s="33"/>
      <c r="W388" s="36" t="str">
        <f t="shared" si="98"/>
        <v/>
      </c>
      <c r="X388" s="36" t="str">
        <f t="shared" si="94"/>
        <v/>
      </c>
      <c r="Y388" s="36" t="str">
        <f t="shared" si="95"/>
        <v/>
      </c>
    </row>
    <row r="389" spans="2:25" x14ac:dyDescent="0.25">
      <c r="B389" s="23"/>
      <c r="C389" s="23"/>
      <c r="D389" s="24"/>
      <c r="E389" s="24"/>
      <c r="F389" s="25">
        <f t="shared" si="89"/>
        <v>2.5</v>
      </c>
      <c r="G389" s="26"/>
      <c r="H389" s="26"/>
      <c r="I389" s="27"/>
      <c r="J389" s="26"/>
      <c r="K389" s="48"/>
      <c r="L389" s="28"/>
      <c r="M389" s="29"/>
      <c r="N389" s="30">
        <f t="shared" si="96"/>
        <v>0</v>
      </c>
      <c r="O389" s="44" t="str">
        <f t="shared" si="90"/>
        <v/>
      </c>
      <c r="P389" s="44" t="str">
        <f t="shared" si="91"/>
        <v/>
      </c>
      <c r="Q389" s="44" t="str">
        <f t="shared" si="92"/>
        <v/>
      </c>
      <c r="R389" s="32" t="str">
        <f t="shared" si="93"/>
        <v/>
      </c>
      <c r="S389" s="33"/>
      <c r="T389" s="91"/>
      <c r="U389" s="35" t="str">
        <f t="shared" si="97"/>
        <v/>
      </c>
      <c r="V389" s="33"/>
      <c r="W389" s="36" t="str">
        <f t="shared" si="98"/>
        <v/>
      </c>
      <c r="X389" s="36" t="str">
        <f t="shared" si="94"/>
        <v/>
      </c>
      <c r="Y389" s="36" t="str">
        <f t="shared" si="95"/>
        <v/>
      </c>
    </row>
    <row r="390" spans="2:25" x14ac:dyDescent="0.25">
      <c r="B390" s="23"/>
      <c r="C390" s="23"/>
      <c r="D390" s="24"/>
      <c r="E390" s="24"/>
      <c r="F390" s="25">
        <f t="shared" si="89"/>
        <v>2.5</v>
      </c>
      <c r="G390" s="26"/>
      <c r="H390" s="26"/>
      <c r="I390" s="27"/>
      <c r="J390" s="26"/>
      <c r="K390" s="48"/>
      <c r="L390" s="28"/>
      <c r="M390" s="29"/>
      <c r="N390" s="30">
        <f t="shared" si="96"/>
        <v>0</v>
      </c>
      <c r="O390" s="44" t="str">
        <f t="shared" si="90"/>
        <v/>
      </c>
      <c r="P390" s="44" t="str">
        <f t="shared" si="91"/>
        <v/>
      </c>
      <c r="Q390" s="44" t="str">
        <f t="shared" si="92"/>
        <v/>
      </c>
      <c r="R390" s="32" t="str">
        <f t="shared" si="93"/>
        <v/>
      </c>
      <c r="S390" s="33"/>
      <c r="T390" s="91"/>
      <c r="U390" s="35" t="str">
        <f t="shared" si="97"/>
        <v/>
      </c>
      <c r="V390" s="33"/>
      <c r="W390" s="36" t="str">
        <f t="shared" si="98"/>
        <v/>
      </c>
      <c r="X390" s="36" t="str">
        <f t="shared" si="94"/>
        <v/>
      </c>
      <c r="Y390" s="36" t="str">
        <f t="shared" si="95"/>
        <v/>
      </c>
    </row>
    <row r="391" spans="2:25" x14ac:dyDescent="0.25">
      <c r="B391" s="23"/>
      <c r="C391" s="23"/>
      <c r="D391" s="24"/>
      <c r="E391" s="24"/>
      <c r="F391" s="25">
        <f t="shared" ref="F391:F454" si="99">IFERROR(VLOOKUP(E391,$AE$7:$AF$13,2),"-")</f>
        <v>2.5</v>
      </c>
      <c r="G391" s="26"/>
      <c r="H391" s="26"/>
      <c r="I391" s="27"/>
      <c r="J391" s="26"/>
      <c r="K391" s="48"/>
      <c r="L391" s="28"/>
      <c r="M391" s="29"/>
      <c r="N391" s="30">
        <f t="shared" si="96"/>
        <v>0</v>
      </c>
      <c r="O391" s="44" t="str">
        <f t="shared" ref="O391:O454" si="100">IFERROR(IF($K391&lt;=0,"",K391*12/(VLOOKUP($E391,$AE$7:$AL$13,3)*$AC$7*$AC$8)),"")</f>
        <v/>
      </c>
      <c r="P391" s="44" t="str">
        <f t="shared" ref="P391:P454" si="101">IFERROR(IF($L391&lt;=0,"",(L391-R391)*12/(VLOOKUP($E391,$AE$7:$AL$13,3)*$AC$7*$AC$8)),"")</f>
        <v/>
      </c>
      <c r="Q391" s="44" t="str">
        <f t="shared" ref="Q391:Q454" si="102">IFERROR(IF($M391&lt;=0,"",(M391-R391)*12/(VLOOKUP($E391,$AE$7:$AL$13,3)*$AC$7*$AC$8)),"")</f>
        <v/>
      </c>
      <c r="R391" s="32" t="str">
        <f t="shared" ref="R391:R454" si="103">IF(E391="","",VLOOKUP($E391,$AE$7:$AL$13,8))</f>
        <v/>
      </c>
      <c r="S391" s="33"/>
      <c r="T391" s="91"/>
      <c r="U391" s="35" t="str">
        <f t="shared" si="97"/>
        <v/>
      </c>
      <c r="V391" s="33"/>
      <c r="W391" s="36" t="str">
        <f t="shared" si="98"/>
        <v/>
      </c>
      <c r="X391" s="36" t="str">
        <f t="shared" ref="X391:X454" si="104">IF($E391="","",VLOOKUP($E391,$AD$68:$AG$73,4,FALSE))</f>
        <v/>
      </c>
      <c r="Y391" s="36" t="str">
        <f t="shared" ref="Y391:Y454" si="105">IF($E391="","",VLOOKUP($E391,$AD$79:$AG$84,4,FALSE))</f>
        <v/>
      </c>
    </row>
    <row r="392" spans="2:25" x14ac:dyDescent="0.25">
      <c r="B392" s="23"/>
      <c r="C392" s="23"/>
      <c r="D392" s="24"/>
      <c r="E392" s="24"/>
      <c r="F392" s="25">
        <f t="shared" si="99"/>
        <v>2.5</v>
      </c>
      <c r="G392" s="26"/>
      <c r="H392" s="26"/>
      <c r="I392" s="27"/>
      <c r="J392" s="26"/>
      <c r="K392" s="48"/>
      <c r="L392" s="28"/>
      <c r="M392" s="29"/>
      <c r="N392" s="30">
        <f t="shared" ref="N392:N455" si="106">IFERROR(IF($I392&lt;=0,0,(I392-R392)*12/(VLOOKUP($E392,$AE$7:$AL$13,3)*$AC$7*$AC$8)),"")</f>
        <v>0</v>
      </c>
      <c r="O392" s="44" t="str">
        <f t="shared" si="100"/>
        <v/>
      </c>
      <c r="P392" s="44" t="str">
        <f t="shared" si="101"/>
        <v/>
      </c>
      <c r="Q392" s="44" t="str">
        <f t="shared" si="102"/>
        <v/>
      </c>
      <c r="R392" s="32" t="str">
        <f t="shared" si="103"/>
        <v/>
      </c>
      <c r="S392" s="33"/>
      <c r="T392" s="91"/>
      <c r="U392" s="35" t="str">
        <f t="shared" ref="U392:U455" si="107">IF($T392&gt;0,(T392+R392)*12/(VLOOKUP(E392,$AE$7:$AL$12,3)*$AC$7*$AC$8),"")</f>
        <v/>
      </c>
      <c r="V392" s="33"/>
      <c r="W392" s="36" t="str">
        <f t="shared" ref="W392:W455" si="108">IF($E392="","",VLOOKUP($E392,$AD$90:$AG$95,4,FALSE))</f>
        <v/>
      </c>
      <c r="X392" s="36" t="str">
        <f t="shared" si="104"/>
        <v/>
      </c>
      <c r="Y392" s="36" t="str">
        <f t="shared" si="105"/>
        <v/>
      </c>
    </row>
    <row r="393" spans="2:25" x14ac:dyDescent="0.25">
      <c r="B393" s="23"/>
      <c r="C393" s="23"/>
      <c r="D393" s="24"/>
      <c r="E393" s="24"/>
      <c r="F393" s="25">
        <f t="shared" si="99"/>
        <v>2.5</v>
      </c>
      <c r="G393" s="26"/>
      <c r="H393" s="26"/>
      <c r="I393" s="27"/>
      <c r="J393" s="26"/>
      <c r="K393" s="48"/>
      <c r="L393" s="28"/>
      <c r="M393" s="29"/>
      <c r="N393" s="30">
        <f t="shared" si="106"/>
        <v>0</v>
      </c>
      <c r="O393" s="44" t="str">
        <f t="shared" si="100"/>
        <v/>
      </c>
      <c r="P393" s="44" t="str">
        <f t="shared" si="101"/>
        <v/>
      </c>
      <c r="Q393" s="44" t="str">
        <f t="shared" si="102"/>
        <v/>
      </c>
      <c r="R393" s="32" t="str">
        <f t="shared" si="103"/>
        <v/>
      </c>
      <c r="S393" s="33"/>
      <c r="T393" s="91"/>
      <c r="U393" s="35" t="str">
        <f t="shared" si="107"/>
        <v/>
      </c>
      <c r="V393" s="33"/>
      <c r="W393" s="36" t="str">
        <f t="shared" si="108"/>
        <v/>
      </c>
      <c r="X393" s="36" t="str">
        <f t="shared" si="104"/>
        <v/>
      </c>
      <c r="Y393" s="36" t="str">
        <f t="shared" si="105"/>
        <v/>
      </c>
    </row>
    <row r="394" spans="2:25" x14ac:dyDescent="0.25">
      <c r="B394" s="23"/>
      <c r="C394" s="23"/>
      <c r="D394" s="24"/>
      <c r="E394" s="24"/>
      <c r="F394" s="25">
        <f t="shared" si="99"/>
        <v>2.5</v>
      </c>
      <c r="G394" s="26"/>
      <c r="H394" s="26"/>
      <c r="I394" s="27"/>
      <c r="J394" s="26"/>
      <c r="K394" s="48"/>
      <c r="L394" s="28"/>
      <c r="M394" s="29"/>
      <c r="N394" s="30">
        <f t="shared" si="106"/>
        <v>0</v>
      </c>
      <c r="O394" s="44" t="str">
        <f t="shared" si="100"/>
        <v/>
      </c>
      <c r="P394" s="44" t="str">
        <f t="shared" si="101"/>
        <v/>
      </c>
      <c r="Q394" s="44" t="str">
        <f t="shared" si="102"/>
        <v/>
      </c>
      <c r="R394" s="32" t="str">
        <f t="shared" si="103"/>
        <v/>
      </c>
      <c r="S394" s="33"/>
      <c r="T394" s="91"/>
      <c r="U394" s="35" t="str">
        <f t="shared" si="107"/>
        <v/>
      </c>
      <c r="V394" s="33"/>
      <c r="W394" s="36" t="str">
        <f t="shared" si="108"/>
        <v/>
      </c>
      <c r="X394" s="36" t="str">
        <f t="shared" si="104"/>
        <v/>
      </c>
      <c r="Y394" s="36" t="str">
        <f t="shared" si="105"/>
        <v/>
      </c>
    </row>
    <row r="395" spans="2:25" x14ac:dyDescent="0.25">
      <c r="B395" s="23"/>
      <c r="C395" s="23"/>
      <c r="D395" s="24"/>
      <c r="E395" s="24"/>
      <c r="F395" s="25">
        <f t="shared" si="99"/>
        <v>2.5</v>
      </c>
      <c r="G395" s="26"/>
      <c r="H395" s="26"/>
      <c r="I395" s="27"/>
      <c r="J395" s="26"/>
      <c r="K395" s="48"/>
      <c r="L395" s="28"/>
      <c r="M395" s="29"/>
      <c r="N395" s="30">
        <f t="shared" si="106"/>
        <v>0</v>
      </c>
      <c r="O395" s="44" t="str">
        <f t="shared" si="100"/>
        <v/>
      </c>
      <c r="P395" s="44" t="str">
        <f t="shared" si="101"/>
        <v/>
      </c>
      <c r="Q395" s="44" t="str">
        <f t="shared" si="102"/>
        <v/>
      </c>
      <c r="R395" s="32" t="str">
        <f t="shared" si="103"/>
        <v/>
      </c>
      <c r="S395" s="33"/>
      <c r="T395" s="91"/>
      <c r="U395" s="35" t="str">
        <f t="shared" si="107"/>
        <v/>
      </c>
      <c r="V395" s="33"/>
      <c r="W395" s="36" t="str">
        <f t="shared" si="108"/>
        <v/>
      </c>
      <c r="X395" s="36" t="str">
        <f t="shared" si="104"/>
        <v/>
      </c>
      <c r="Y395" s="36" t="str">
        <f t="shared" si="105"/>
        <v/>
      </c>
    </row>
    <row r="396" spans="2:25" x14ac:dyDescent="0.25">
      <c r="B396" s="23"/>
      <c r="C396" s="23"/>
      <c r="D396" s="24"/>
      <c r="E396" s="24"/>
      <c r="F396" s="25">
        <f t="shared" si="99"/>
        <v>2.5</v>
      </c>
      <c r="G396" s="26"/>
      <c r="H396" s="26"/>
      <c r="I396" s="27"/>
      <c r="J396" s="26"/>
      <c r="K396" s="48"/>
      <c r="L396" s="28"/>
      <c r="M396" s="29"/>
      <c r="N396" s="30">
        <f t="shared" si="106"/>
        <v>0</v>
      </c>
      <c r="O396" s="44" t="str">
        <f t="shared" si="100"/>
        <v/>
      </c>
      <c r="P396" s="44" t="str">
        <f t="shared" si="101"/>
        <v/>
      </c>
      <c r="Q396" s="44" t="str">
        <f t="shared" si="102"/>
        <v/>
      </c>
      <c r="R396" s="32" t="str">
        <f t="shared" si="103"/>
        <v/>
      </c>
      <c r="S396" s="33"/>
      <c r="T396" s="91"/>
      <c r="U396" s="35" t="str">
        <f t="shared" si="107"/>
        <v/>
      </c>
      <c r="V396" s="33"/>
      <c r="W396" s="36" t="str">
        <f t="shared" si="108"/>
        <v/>
      </c>
      <c r="X396" s="36" t="str">
        <f t="shared" si="104"/>
        <v/>
      </c>
      <c r="Y396" s="36" t="str">
        <f t="shared" si="105"/>
        <v/>
      </c>
    </row>
    <row r="397" spans="2:25" x14ac:dyDescent="0.25">
      <c r="B397" s="23"/>
      <c r="C397" s="23"/>
      <c r="D397" s="24"/>
      <c r="E397" s="24"/>
      <c r="F397" s="25">
        <f t="shared" si="99"/>
        <v>2.5</v>
      </c>
      <c r="G397" s="26"/>
      <c r="H397" s="26"/>
      <c r="I397" s="27"/>
      <c r="J397" s="26"/>
      <c r="K397" s="48"/>
      <c r="L397" s="28"/>
      <c r="M397" s="29"/>
      <c r="N397" s="30">
        <f t="shared" si="106"/>
        <v>0</v>
      </c>
      <c r="O397" s="44" t="str">
        <f t="shared" si="100"/>
        <v/>
      </c>
      <c r="P397" s="44" t="str">
        <f t="shared" si="101"/>
        <v/>
      </c>
      <c r="Q397" s="44" t="str">
        <f t="shared" si="102"/>
        <v/>
      </c>
      <c r="R397" s="32" t="str">
        <f t="shared" si="103"/>
        <v/>
      </c>
      <c r="S397" s="33"/>
      <c r="T397" s="91"/>
      <c r="U397" s="35" t="str">
        <f t="shared" si="107"/>
        <v/>
      </c>
      <c r="V397" s="33"/>
      <c r="W397" s="36" t="str">
        <f t="shared" si="108"/>
        <v/>
      </c>
      <c r="X397" s="36" t="str">
        <f t="shared" si="104"/>
        <v/>
      </c>
      <c r="Y397" s="36" t="str">
        <f t="shared" si="105"/>
        <v/>
      </c>
    </row>
    <row r="398" spans="2:25" x14ac:dyDescent="0.25">
      <c r="B398" s="23"/>
      <c r="C398" s="23"/>
      <c r="D398" s="24"/>
      <c r="E398" s="24"/>
      <c r="F398" s="25">
        <f t="shared" si="99"/>
        <v>2.5</v>
      </c>
      <c r="G398" s="26"/>
      <c r="H398" s="26"/>
      <c r="I398" s="27"/>
      <c r="J398" s="26"/>
      <c r="K398" s="48"/>
      <c r="L398" s="28"/>
      <c r="M398" s="29"/>
      <c r="N398" s="30">
        <f t="shared" si="106"/>
        <v>0</v>
      </c>
      <c r="O398" s="44" t="str">
        <f t="shared" si="100"/>
        <v/>
      </c>
      <c r="P398" s="44" t="str">
        <f t="shared" si="101"/>
        <v/>
      </c>
      <c r="Q398" s="44" t="str">
        <f t="shared" si="102"/>
        <v/>
      </c>
      <c r="R398" s="32" t="str">
        <f t="shared" si="103"/>
        <v/>
      </c>
      <c r="S398" s="33"/>
      <c r="T398" s="91"/>
      <c r="U398" s="35" t="str">
        <f t="shared" si="107"/>
        <v/>
      </c>
      <c r="V398" s="33"/>
      <c r="W398" s="36" t="str">
        <f t="shared" si="108"/>
        <v/>
      </c>
      <c r="X398" s="36" t="str">
        <f t="shared" si="104"/>
        <v/>
      </c>
      <c r="Y398" s="36" t="str">
        <f t="shared" si="105"/>
        <v/>
      </c>
    </row>
    <row r="399" spans="2:25" x14ac:dyDescent="0.25">
      <c r="B399" s="23"/>
      <c r="C399" s="23"/>
      <c r="D399" s="24"/>
      <c r="E399" s="24"/>
      <c r="F399" s="25">
        <f t="shared" si="99"/>
        <v>2.5</v>
      </c>
      <c r="G399" s="26"/>
      <c r="H399" s="26"/>
      <c r="I399" s="27"/>
      <c r="J399" s="26"/>
      <c r="K399" s="48"/>
      <c r="L399" s="28"/>
      <c r="M399" s="29"/>
      <c r="N399" s="30">
        <f t="shared" si="106"/>
        <v>0</v>
      </c>
      <c r="O399" s="44" t="str">
        <f t="shared" si="100"/>
        <v/>
      </c>
      <c r="P399" s="44" t="str">
        <f t="shared" si="101"/>
        <v/>
      </c>
      <c r="Q399" s="44" t="str">
        <f t="shared" si="102"/>
        <v/>
      </c>
      <c r="R399" s="32" t="str">
        <f t="shared" si="103"/>
        <v/>
      </c>
      <c r="S399" s="33"/>
      <c r="T399" s="91"/>
      <c r="U399" s="35" t="str">
        <f t="shared" si="107"/>
        <v/>
      </c>
      <c r="V399" s="33"/>
      <c r="W399" s="36" t="str">
        <f t="shared" si="108"/>
        <v/>
      </c>
      <c r="X399" s="36" t="str">
        <f t="shared" si="104"/>
        <v/>
      </c>
      <c r="Y399" s="36" t="str">
        <f t="shared" si="105"/>
        <v/>
      </c>
    </row>
    <row r="400" spans="2:25" x14ac:dyDescent="0.25">
      <c r="B400" s="23"/>
      <c r="C400" s="23"/>
      <c r="D400" s="24"/>
      <c r="E400" s="24"/>
      <c r="F400" s="25">
        <f t="shared" si="99"/>
        <v>2.5</v>
      </c>
      <c r="G400" s="26"/>
      <c r="H400" s="26"/>
      <c r="I400" s="27"/>
      <c r="J400" s="26"/>
      <c r="K400" s="48"/>
      <c r="L400" s="28"/>
      <c r="M400" s="29"/>
      <c r="N400" s="30">
        <f t="shared" si="106"/>
        <v>0</v>
      </c>
      <c r="O400" s="44" t="str">
        <f t="shared" si="100"/>
        <v/>
      </c>
      <c r="P400" s="44" t="str">
        <f t="shared" si="101"/>
        <v/>
      </c>
      <c r="Q400" s="44" t="str">
        <f t="shared" si="102"/>
        <v/>
      </c>
      <c r="R400" s="32" t="str">
        <f t="shared" si="103"/>
        <v/>
      </c>
      <c r="S400" s="33"/>
      <c r="T400" s="91"/>
      <c r="U400" s="35" t="str">
        <f t="shared" si="107"/>
        <v/>
      </c>
      <c r="V400" s="33"/>
      <c r="W400" s="36" t="str">
        <f t="shared" si="108"/>
        <v/>
      </c>
      <c r="X400" s="36" t="str">
        <f t="shared" si="104"/>
        <v/>
      </c>
      <c r="Y400" s="36" t="str">
        <f t="shared" si="105"/>
        <v/>
      </c>
    </row>
    <row r="401" spans="2:25" x14ac:dyDescent="0.25">
      <c r="B401" s="23"/>
      <c r="C401" s="23"/>
      <c r="D401" s="24"/>
      <c r="E401" s="24"/>
      <c r="F401" s="25">
        <f t="shared" si="99"/>
        <v>2.5</v>
      </c>
      <c r="G401" s="26"/>
      <c r="H401" s="26"/>
      <c r="I401" s="27"/>
      <c r="J401" s="26"/>
      <c r="K401" s="48"/>
      <c r="L401" s="28"/>
      <c r="M401" s="29"/>
      <c r="N401" s="30">
        <f t="shared" si="106"/>
        <v>0</v>
      </c>
      <c r="O401" s="44" t="str">
        <f t="shared" si="100"/>
        <v/>
      </c>
      <c r="P401" s="44" t="str">
        <f t="shared" si="101"/>
        <v/>
      </c>
      <c r="Q401" s="44" t="str">
        <f t="shared" si="102"/>
        <v/>
      </c>
      <c r="R401" s="32" t="str">
        <f t="shared" si="103"/>
        <v/>
      </c>
      <c r="S401" s="33"/>
      <c r="T401" s="91"/>
      <c r="U401" s="35" t="str">
        <f t="shared" si="107"/>
        <v/>
      </c>
      <c r="V401" s="33"/>
      <c r="W401" s="36" t="str">
        <f t="shared" si="108"/>
        <v/>
      </c>
      <c r="X401" s="36" t="str">
        <f t="shared" si="104"/>
        <v/>
      </c>
      <c r="Y401" s="36" t="str">
        <f t="shared" si="105"/>
        <v/>
      </c>
    </row>
    <row r="402" spans="2:25" x14ac:dyDescent="0.25">
      <c r="B402" s="23"/>
      <c r="C402" s="23"/>
      <c r="D402" s="24"/>
      <c r="E402" s="24"/>
      <c r="F402" s="25">
        <f t="shared" si="99"/>
        <v>2.5</v>
      </c>
      <c r="G402" s="26"/>
      <c r="H402" s="26"/>
      <c r="I402" s="27"/>
      <c r="J402" s="26"/>
      <c r="K402" s="48"/>
      <c r="L402" s="28"/>
      <c r="M402" s="29"/>
      <c r="N402" s="30">
        <f t="shared" si="106"/>
        <v>0</v>
      </c>
      <c r="O402" s="44" t="str">
        <f t="shared" si="100"/>
        <v/>
      </c>
      <c r="P402" s="44" t="str">
        <f t="shared" si="101"/>
        <v/>
      </c>
      <c r="Q402" s="44" t="str">
        <f t="shared" si="102"/>
        <v/>
      </c>
      <c r="R402" s="32" t="str">
        <f t="shared" si="103"/>
        <v/>
      </c>
      <c r="S402" s="33"/>
      <c r="T402" s="91"/>
      <c r="U402" s="35" t="str">
        <f t="shared" si="107"/>
        <v/>
      </c>
      <c r="V402" s="33"/>
      <c r="W402" s="36" t="str">
        <f t="shared" si="108"/>
        <v/>
      </c>
      <c r="X402" s="36" t="str">
        <f t="shared" si="104"/>
        <v/>
      </c>
      <c r="Y402" s="36" t="str">
        <f t="shared" si="105"/>
        <v/>
      </c>
    </row>
    <row r="403" spans="2:25" x14ac:dyDescent="0.25">
      <c r="B403" s="23"/>
      <c r="C403" s="23"/>
      <c r="D403" s="24"/>
      <c r="E403" s="24"/>
      <c r="F403" s="25">
        <f t="shared" si="99"/>
        <v>2.5</v>
      </c>
      <c r="G403" s="26"/>
      <c r="H403" s="26"/>
      <c r="I403" s="27"/>
      <c r="J403" s="26"/>
      <c r="K403" s="48"/>
      <c r="L403" s="28"/>
      <c r="M403" s="29"/>
      <c r="N403" s="30">
        <f t="shared" si="106"/>
        <v>0</v>
      </c>
      <c r="O403" s="44" t="str">
        <f t="shared" si="100"/>
        <v/>
      </c>
      <c r="P403" s="44" t="str">
        <f t="shared" si="101"/>
        <v/>
      </c>
      <c r="Q403" s="44" t="str">
        <f t="shared" si="102"/>
        <v/>
      </c>
      <c r="R403" s="32" t="str">
        <f t="shared" si="103"/>
        <v/>
      </c>
      <c r="S403" s="33"/>
      <c r="T403" s="91"/>
      <c r="U403" s="35" t="str">
        <f t="shared" si="107"/>
        <v/>
      </c>
      <c r="V403" s="33"/>
      <c r="W403" s="36" t="str">
        <f t="shared" si="108"/>
        <v/>
      </c>
      <c r="X403" s="36" t="str">
        <f t="shared" si="104"/>
        <v/>
      </c>
      <c r="Y403" s="36" t="str">
        <f t="shared" si="105"/>
        <v/>
      </c>
    </row>
    <row r="404" spans="2:25" x14ac:dyDescent="0.25">
      <c r="B404" s="23"/>
      <c r="C404" s="23"/>
      <c r="D404" s="24"/>
      <c r="E404" s="24"/>
      <c r="F404" s="25">
        <f t="shared" si="99"/>
        <v>2.5</v>
      </c>
      <c r="G404" s="26"/>
      <c r="H404" s="26"/>
      <c r="I404" s="27"/>
      <c r="J404" s="26"/>
      <c r="K404" s="48"/>
      <c r="L404" s="28"/>
      <c r="M404" s="29"/>
      <c r="N404" s="30">
        <f t="shared" si="106"/>
        <v>0</v>
      </c>
      <c r="O404" s="44" t="str">
        <f t="shared" si="100"/>
        <v/>
      </c>
      <c r="P404" s="44" t="str">
        <f t="shared" si="101"/>
        <v/>
      </c>
      <c r="Q404" s="44" t="str">
        <f t="shared" si="102"/>
        <v/>
      </c>
      <c r="R404" s="32" t="str">
        <f t="shared" si="103"/>
        <v/>
      </c>
      <c r="S404" s="33"/>
      <c r="T404" s="91"/>
      <c r="U404" s="35" t="str">
        <f t="shared" si="107"/>
        <v/>
      </c>
      <c r="V404" s="33"/>
      <c r="W404" s="36" t="str">
        <f t="shared" si="108"/>
        <v/>
      </c>
      <c r="X404" s="36" t="str">
        <f t="shared" si="104"/>
        <v/>
      </c>
      <c r="Y404" s="36" t="str">
        <f t="shared" si="105"/>
        <v/>
      </c>
    </row>
    <row r="405" spans="2:25" x14ac:dyDescent="0.25">
      <c r="B405" s="23"/>
      <c r="C405" s="23"/>
      <c r="D405" s="24"/>
      <c r="E405" s="24"/>
      <c r="F405" s="25">
        <f t="shared" si="99"/>
        <v>2.5</v>
      </c>
      <c r="G405" s="26"/>
      <c r="H405" s="26"/>
      <c r="I405" s="27"/>
      <c r="J405" s="26"/>
      <c r="K405" s="48"/>
      <c r="L405" s="28"/>
      <c r="M405" s="29"/>
      <c r="N405" s="30">
        <f t="shared" si="106"/>
        <v>0</v>
      </c>
      <c r="O405" s="44" t="str">
        <f t="shared" si="100"/>
        <v/>
      </c>
      <c r="P405" s="44" t="str">
        <f t="shared" si="101"/>
        <v/>
      </c>
      <c r="Q405" s="44" t="str">
        <f t="shared" si="102"/>
        <v/>
      </c>
      <c r="R405" s="32" t="str">
        <f t="shared" si="103"/>
        <v/>
      </c>
      <c r="S405" s="33"/>
      <c r="T405" s="91"/>
      <c r="U405" s="35" t="str">
        <f t="shared" si="107"/>
        <v/>
      </c>
      <c r="V405" s="33"/>
      <c r="W405" s="36" t="str">
        <f t="shared" si="108"/>
        <v/>
      </c>
      <c r="X405" s="36" t="str">
        <f t="shared" si="104"/>
        <v/>
      </c>
      <c r="Y405" s="36" t="str">
        <f t="shared" si="105"/>
        <v/>
      </c>
    </row>
    <row r="406" spans="2:25" x14ac:dyDescent="0.25">
      <c r="B406" s="23"/>
      <c r="C406" s="23"/>
      <c r="D406" s="24"/>
      <c r="E406" s="24"/>
      <c r="F406" s="25">
        <f t="shared" si="99"/>
        <v>2.5</v>
      </c>
      <c r="G406" s="26"/>
      <c r="H406" s="26"/>
      <c r="I406" s="27"/>
      <c r="J406" s="26"/>
      <c r="K406" s="48"/>
      <c r="L406" s="28"/>
      <c r="M406" s="29"/>
      <c r="N406" s="30">
        <f t="shared" si="106"/>
        <v>0</v>
      </c>
      <c r="O406" s="44" t="str">
        <f t="shared" si="100"/>
        <v/>
      </c>
      <c r="P406" s="44" t="str">
        <f t="shared" si="101"/>
        <v/>
      </c>
      <c r="Q406" s="44" t="str">
        <f t="shared" si="102"/>
        <v/>
      </c>
      <c r="R406" s="32" t="str">
        <f t="shared" si="103"/>
        <v/>
      </c>
      <c r="S406" s="33"/>
      <c r="T406" s="91"/>
      <c r="U406" s="35" t="str">
        <f t="shared" si="107"/>
        <v/>
      </c>
      <c r="V406" s="33"/>
      <c r="W406" s="36" t="str">
        <f t="shared" si="108"/>
        <v/>
      </c>
      <c r="X406" s="36" t="str">
        <f t="shared" si="104"/>
        <v/>
      </c>
      <c r="Y406" s="36" t="str">
        <f t="shared" si="105"/>
        <v/>
      </c>
    </row>
    <row r="407" spans="2:25" x14ac:dyDescent="0.25">
      <c r="B407" s="23"/>
      <c r="C407" s="23"/>
      <c r="D407" s="24"/>
      <c r="E407" s="24"/>
      <c r="F407" s="25">
        <f t="shared" si="99"/>
        <v>2.5</v>
      </c>
      <c r="G407" s="26"/>
      <c r="H407" s="26"/>
      <c r="I407" s="27"/>
      <c r="J407" s="26"/>
      <c r="K407" s="48"/>
      <c r="L407" s="28"/>
      <c r="M407" s="29"/>
      <c r="N407" s="30">
        <f t="shared" si="106"/>
        <v>0</v>
      </c>
      <c r="O407" s="44" t="str">
        <f t="shared" si="100"/>
        <v/>
      </c>
      <c r="P407" s="44" t="str">
        <f t="shared" si="101"/>
        <v/>
      </c>
      <c r="Q407" s="44" t="str">
        <f t="shared" si="102"/>
        <v/>
      </c>
      <c r="R407" s="32" t="str">
        <f t="shared" si="103"/>
        <v/>
      </c>
      <c r="S407" s="33"/>
      <c r="T407" s="91"/>
      <c r="U407" s="35" t="str">
        <f t="shared" si="107"/>
        <v/>
      </c>
      <c r="V407" s="33"/>
      <c r="W407" s="36" t="str">
        <f t="shared" si="108"/>
        <v/>
      </c>
      <c r="X407" s="36" t="str">
        <f t="shared" si="104"/>
        <v/>
      </c>
      <c r="Y407" s="36" t="str">
        <f t="shared" si="105"/>
        <v/>
      </c>
    </row>
    <row r="408" spans="2:25" x14ac:dyDescent="0.25">
      <c r="B408" s="23"/>
      <c r="C408" s="23"/>
      <c r="D408" s="24"/>
      <c r="E408" s="24"/>
      <c r="F408" s="25">
        <f t="shared" si="99"/>
        <v>2.5</v>
      </c>
      <c r="G408" s="26"/>
      <c r="H408" s="26"/>
      <c r="I408" s="27"/>
      <c r="J408" s="26"/>
      <c r="K408" s="48"/>
      <c r="L408" s="28"/>
      <c r="M408" s="29"/>
      <c r="N408" s="30">
        <f t="shared" si="106"/>
        <v>0</v>
      </c>
      <c r="O408" s="44" t="str">
        <f t="shared" si="100"/>
        <v/>
      </c>
      <c r="P408" s="44" t="str">
        <f t="shared" si="101"/>
        <v/>
      </c>
      <c r="Q408" s="44" t="str">
        <f t="shared" si="102"/>
        <v/>
      </c>
      <c r="R408" s="32" t="str">
        <f t="shared" si="103"/>
        <v/>
      </c>
      <c r="S408" s="33"/>
      <c r="T408" s="91"/>
      <c r="U408" s="35" t="str">
        <f t="shared" si="107"/>
        <v/>
      </c>
      <c r="V408" s="33"/>
      <c r="W408" s="36" t="str">
        <f t="shared" si="108"/>
        <v/>
      </c>
      <c r="X408" s="36" t="str">
        <f t="shared" si="104"/>
        <v/>
      </c>
      <c r="Y408" s="36" t="str">
        <f t="shared" si="105"/>
        <v/>
      </c>
    </row>
    <row r="409" spans="2:25" x14ac:dyDescent="0.25">
      <c r="B409" s="23"/>
      <c r="C409" s="23"/>
      <c r="D409" s="24"/>
      <c r="E409" s="24"/>
      <c r="F409" s="25">
        <f t="shared" si="99"/>
        <v>2.5</v>
      </c>
      <c r="G409" s="26"/>
      <c r="H409" s="26"/>
      <c r="I409" s="27"/>
      <c r="J409" s="26"/>
      <c r="K409" s="48"/>
      <c r="L409" s="28"/>
      <c r="M409" s="29"/>
      <c r="N409" s="30">
        <f t="shared" si="106"/>
        <v>0</v>
      </c>
      <c r="O409" s="44" t="str">
        <f t="shared" si="100"/>
        <v/>
      </c>
      <c r="P409" s="44" t="str">
        <f t="shared" si="101"/>
        <v/>
      </c>
      <c r="Q409" s="44" t="str">
        <f t="shared" si="102"/>
        <v/>
      </c>
      <c r="R409" s="32" t="str">
        <f t="shared" si="103"/>
        <v/>
      </c>
      <c r="S409" s="33"/>
      <c r="T409" s="91"/>
      <c r="U409" s="35" t="str">
        <f t="shared" si="107"/>
        <v/>
      </c>
      <c r="V409" s="33"/>
      <c r="W409" s="36" t="str">
        <f t="shared" si="108"/>
        <v/>
      </c>
      <c r="X409" s="36" t="str">
        <f t="shared" si="104"/>
        <v/>
      </c>
      <c r="Y409" s="36" t="str">
        <f t="shared" si="105"/>
        <v/>
      </c>
    </row>
    <row r="410" spans="2:25" x14ac:dyDescent="0.25">
      <c r="B410" s="23"/>
      <c r="C410" s="23"/>
      <c r="D410" s="24"/>
      <c r="E410" s="24"/>
      <c r="F410" s="25">
        <f t="shared" si="99"/>
        <v>2.5</v>
      </c>
      <c r="G410" s="26"/>
      <c r="H410" s="26"/>
      <c r="I410" s="27"/>
      <c r="J410" s="26"/>
      <c r="K410" s="48"/>
      <c r="L410" s="28"/>
      <c r="M410" s="29"/>
      <c r="N410" s="30">
        <f t="shared" si="106"/>
        <v>0</v>
      </c>
      <c r="O410" s="44" t="str">
        <f t="shared" si="100"/>
        <v/>
      </c>
      <c r="P410" s="44" t="str">
        <f t="shared" si="101"/>
        <v/>
      </c>
      <c r="Q410" s="44" t="str">
        <f t="shared" si="102"/>
        <v/>
      </c>
      <c r="R410" s="32" t="str">
        <f t="shared" si="103"/>
        <v/>
      </c>
      <c r="S410" s="33"/>
      <c r="T410" s="91"/>
      <c r="U410" s="35" t="str">
        <f t="shared" si="107"/>
        <v/>
      </c>
      <c r="V410" s="33"/>
      <c r="W410" s="36" t="str">
        <f t="shared" si="108"/>
        <v/>
      </c>
      <c r="X410" s="36" t="str">
        <f t="shared" si="104"/>
        <v/>
      </c>
      <c r="Y410" s="36" t="str">
        <f t="shared" si="105"/>
        <v/>
      </c>
    </row>
    <row r="411" spans="2:25" x14ac:dyDescent="0.25">
      <c r="B411" s="23"/>
      <c r="C411" s="23"/>
      <c r="D411" s="24"/>
      <c r="E411" s="24"/>
      <c r="F411" s="25">
        <f t="shared" si="99"/>
        <v>2.5</v>
      </c>
      <c r="G411" s="26"/>
      <c r="H411" s="26"/>
      <c r="I411" s="27"/>
      <c r="J411" s="26"/>
      <c r="K411" s="48"/>
      <c r="L411" s="28"/>
      <c r="M411" s="29"/>
      <c r="N411" s="30">
        <f t="shared" si="106"/>
        <v>0</v>
      </c>
      <c r="O411" s="44" t="str">
        <f t="shared" si="100"/>
        <v/>
      </c>
      <c r="P411" s="44" t="str">
        <f t="shared" si="101"/>
        <v/>
      </c>
      <c r="Q411" s="44" t="str">
        <f t="shared" si="102"/>
        <v/>
      </c>
      <c r="R411" s="32" t="str">
        <f t="shared" si="103"/>
        <v/>
      </c>
      <c r="S411" s="33"/>
      <c r="T411" s="91"/>
      <c r="U411" s="35" t="str">
        <f t="shared" si="107"/>
        <v/>
      </c>
      <c r="V411" s="33"/>
      <c r="W411" s="36" t="str">
        <f t="shared" si="108"/>
        <v/>
      </c>
      <c r="X411" s="36" t="str">
        <f t="shared" si="104"/>
        <v/>
      </c>
      <c r="Y411" s="36" t="str">
        <f t="shared" si="105"/>
        <v/>
      </c>
    </row>
    <row r="412" spans="2:25" x14ac:dyDescent="0.25">
      <c r="B412" s="23"/>
      <c r="C412" s="23"/>
      <c r="D412" s="24"/>
      <c r="E412" s="24"/>
      <c r="F412" s="25">
        <f t="shared" si="99"/>
        <v>2.5</v>
      </c>
      <c r="G412" s="26"/>
      <c r="H412" s="26"/>
      <c r="I412" s="27"/>
      <c r="J412" s="26"/>
      <c r="K412" s="48"/>
      <c r="L412" s="28"/>
      <c r="M412" s="29"/>
      <c r="N412" s="30">
        <f t="shared" si="106"/>
        <v>0</v>
      </c>
      <c r="O412" s="44" t="str">
        <f t="shared" si="100"/>
        <v/>
      </c>
      <c r="P412" s="44" t="str">
        <f t="shared" si="101"/>
        <v/>
      </c>
      <c r="Q412" s="44" t="str">
        <f t="shared" si="102"/>
        <v/>
      </c>
      <c r="R412" s="32" t="str">
        <f t="shared" si="103"/>
        <v/>
      </c>
      <c r="S412" s="33"/>
      <c r="T412" s="91"/>
      <c r="U412" s="35" t="str">
        <f t="shared" si="107"/>
        <v/>
      </c>
      <c r="V412" s="33"/>
      <c r="W412" s="36" t="str">
        <f t="shared" si="108"/>
        <v/>
      </c>
      <c r="X412" s="36" t="str">
        <f t="shared" si="104"/>
        <v/>
      </c>
      <c r="Y412" s="36" t="str">
        <f t="shared" si="105"/>
        <v/>
      </c>
    </row>
    <row r="413" spans="2:25" x14ac:dyDescent="0.25">
      <c r="B413" s="23"/>
      <c r="C413" s="23"/>
      <c r="D413" s="24"/>
      <c r="E413" s="24"/>
      <c r="F413" s="25">
        <f t="shared" si="99"/>
        <v>2.5</v>
      </c>
      <c r="G413" s="26"/>
      <c r="H413" s="26"/>
      <c r="I413" s="27"/>
      <c r="J413" s="26"/>
      <c r="K413" s="48"/>
      <c r="L413" s="28"/>
      <c r="M413" s="29"/>
      <c r="N413" s="30">
        <f t="shared" si="106"/>
        <v>0</v>
      </c>
      <c r="O413" s="44" t="str">
        <f t="shared" si="100"/>
        <v/>
      </c>
      <c r="P413" s="44" t="str">
        <f t="shared" si="101"/>
        <v/>
      </c>
      <c r="Q413" s="44" t="str">
        <f t="shared" si="102"/>
        <v/>
      </c>
      <c r="R413" s="32" t="str">
        <f t="shared" si="103"/>
        <v/>
      </c>
      <c r="S413" s="33"/>
      <c r="T413" s="91"/>
      <c r="U413" s="35" t="str">
        <f t="shared" si="107"/>
        <v/>
      </c>
      <c r="V413" s="33"/>
      <c r="W413" s="36" t="str">
        <f t="shared" si="108"/>
        <v/>
      </c>
      <c r="X413" s="36" t="str">
        <f t="shared" si="104"/>
        <v/>
      </c>
      <c r="Y413" s="36" t="str">
        <f t="shared" si="105"/>
        <v/>
      </c>
    </row>
    <row r="414" spans="2:25" x14ac:dyDescent="0.25">
      <c r="B414" s="23"/>
      <c r="C414" s="23"/>
      <c r="D414" s="24"/>
      <c r="E414" s="24"/>
      <c r="F414" s="25">
        <f t="shared" si="99"/>
        <v>2.5</v>
      </c>
      <c r="G414" s="26"/>
      <c r="H414" s="26"/>
      <c r="I414" s="27"/>
      <c r="J414" s="26"/>
      <c r="K414" s="48"/>
      <c r="L414" s="28"/>
      <c r="M414" s="29"/>
      <c r="N414" s="30">
        <f t="shared" si="106"/>
        <v>0</v>
      </c>
      <c r="O414" s="44" t="str">
        <f t="shared" si="100"/>
        <v/>
      </c>
      <c r="P414" s="44" t="str">
        <f t="shared" si="101"/>
        <v/>
      </c>
      <c r="Q414" s="44" t="str">
        <f t="shared" si="102"/>
        <v/>
      </c>
      <c r="R414" s="32" t="str">
        <f t="shared" si="103"/>
        <v/>
      </c>
      <c r="S414" s="33"/>
      <c r="T414" s="91"/>
      <c r="U414" s="35" t="str">
        <f t="shared" si="107"/>
        <v/>
      </c>
      <c r="V414" s="33"/>
      <c r="W414" s="36" t="str">
        <f t="shared" si="108"/>
        <v/>
      </c>
      <c r="X414" s="36" t="str">
        <f t="shared" si="104"/>
        <v/>
      </c>
      <c r="Y414" s="36" t="str">
        <f t="shared" si="105"/>
        <v/>
      </c>
    </row>
    <row r="415" spans="2:25" x14ac:dyDescent="0.25">
      <c r="B415" s="23"/>
      <c r="C415" s="23"/>
      <c r="D415" s="24"/>
      <c r="E415" s="24"/>
      <c r="F415" s="25">
        <f t="shared" si="99"/>
        <v>2.5</v>
      </c>
      <c r="G415" s="26"/>
      <c r="H415" s="26"/>
      <c r="I415" s="27"/>
      <c r="J415" s="26"/>
      <c r="K415" s="48"/>
      <c r="L415" s="28"/>
      <c r="M415" s="29"/>
      <c r="N415" s="30">
        <f t="shared" si="106"/>
        <v>0</v>
      </c>
      <c r="O415" s="44" t="str">
        <f t="shared" si="100"/>
        <v/>
      </c>
      <c r="P415" s="44" t="str">
        <f t="shared" si="101"/>
        <v/>
      </c>
      <c r="Q415" s="44" t="str">
        <f t="shared" si="102"/>
        <v/>
      </c>
      <c r="R415" s="32" t="str">
        <f t="shared" si="103"/>
        <v/>
      </c>
      <c r="S415" s="33"/>
      <c r="T415" s="91"/>
      <c r="U415" s="35" t="str">
        <f t="shared" si="107"/>
        <v/>
      </c>
      <c r="V415" s="33"/>
      <c r="W415" s="36" t="str">
        <f t="shared" si="108"/>
        <v/>
      </c>
      <c r="X415" s="36" t="str">
        <f t="shared" si="104"/>
        <v/>
      </c>
      <c r="Y415" s="36" t="str">
        <f t="shared" si="105"/>
        <v/>
      </c>
    </row>
    <row r="416" spans="2:25" x14ac:dyDescent="0.25">
      <c r="B416" s="23"/>
      <c r="C416" s="23"/>
      <c r="D416" s="24"/>
      <c r="E416" s="24"/>
      <c r="F416" s="25">
        <f t="shared" si="99"/>
        <v>2.5</v>
      </c>
      <c r="G416" s="26"/>
      <c r="H416" s="26"/>
      <c r="I416" s="27"/>
      <c r="J416" s="26"/>
      <c r="K416" s="48"/>
      <c r="L416" s="28"/>
      <c r="M416" s="29"/>
      <c r="N416" s="30">
        <f t="shared" si="106"/>
        <v>0</v>
      </c>
      <c r="O416" s="44" t="str">
        <f t="shared" si="100"/>
        <v/>
      </c>
      <c r="P416" s="44" t="str">
        <f t="shared" si="101"/>
        <v/>
      </c>
      <c r="Q416" s="44" t="str">
        <f t="shared" si="102"/>
        <v/>
      </c>
      <c r="R416" s="32" t="str">
        <f t="shared" si="103"/>
        <v/>
      </c>
      <c r="S416" s="33"/>
      <c r="T416" s="91"/>
      <c r="U416" s="35" t="str">
        <f t="shared" si="107"/>
        <v/>
      </c>
      <c r="V416" s="33"/>
      <c r="W416" s="36" t="str">
        <f t="shared" si="108"/>
        <v/>
      </c>
      <c r="X416" s="36" t="str">
        <f t="shared" si="104"/>
        <v/>
      </c>
      <c r="Y416" s="36" t="str">
        <f t="shared" si="105"/>
        <v/>
      </c>
    </row>
    <row r="417" spans="2:25" x14ac:dyDescent="0.25">
      <c r="B417" s="23"/>
      <c r="C417" s="23"/>
      <c r="D417" s="24"/>
      <c r="E417" s="24"/>
      <c r="F417" s="25">
        <f t="shared" si="99"/>
        <v>2.5</v>
      </c>
      <c r="G417" s="26"/>
      <c r="H417" s="26"/>
      <c r="I417" s="27"/>
      <c r="J417" s="26"/>
      <c r="K417" s="48"/>
      <c r="L417" s="28"/>
      <c r="M417" s="29"/>
      <c r="N417" s="30">
        <f t="shared" si="106"/>
        <v>0</v>
      </c>
      <c r="O417" s="44" t="str">
        <f t="shared" si="100"/>
        <v/>
      </c>
      <c r="P417" s="44" t="str">
        <f t="shared" si="101"/>
        <v/>
      </c>
      <c r="Q417" s="44" t="str">
        <f t="shared" si="102"/>
        <v/>
      </c>
      <c r="R417" s="32" t="str">
        <f t="shared" si="103"/>
        <v/>
      </c>
      <c r="S417" s="33"/>
      <c r="T417" s="91"/>
      <c r="U417" s="35" t="str">
        <f t="shared" si="107"/>
        <v/>
      </c>
      <c r="V417" s="33"/>
      <c r="W417" s="36" t="str">
        <f t="shared" si="108"/>
        <v/>
      </c>
      <c r="X417" s="36" t="str">
        <f t="shared" si="104"/>
        <v/>
      </c>
      <c r="Y417" s="36" t="str">
        <f t="shared" si="105"/>
        <v/>
      </c>
    </row>
    <row r="418" spans="2:25" x14ac:dyDescent="0.25">
      <c r="B418" s="23"/>
      <c r="C418" s="23"/>
      <c r="D418" s="24"/>
      <c r="E418" s="24"/>
      <c r="F418" s="25">
        <f t="shared" si="99"/>
        <v>2.5</v>
      </c>
      <c r="G418" s="26"/>
      <c r="H418" s="26"/>
      <c r="I418" s="27"/>
      <c r="J418" s="26"/>
      <c r="K418" s="48"/>
      <c r="L418" s="28"/>
      <c r="M418" s="29"/>
      <c r="N418" s="30">
        <f t="shared" si="106"/>
        <v>0</v>
      </c>
      <c r="O418" s="44" t="str">
        <f t="shared" si="100"/>
        <v/>
      </c>
      <c r="P418" s="44" t="str">
        <f t="shared" si="101"/>
        <v/>
      </c>
      <c r="Q418" s="44" t="str">
        <f t="shared" si="102"/>
        <v/>
      </c>
      <c r="R418" s="32" t="str">
        <f t="shared" si="103"/>
        <v/>
      </c>
      <c r="S418" s="33"/>
      <c r="T418" s="91"/>
      <c r="U418" s="35" t="str">
        <f t="shared" si="107"/>
        <v/>
      </c>
      <c r="V418" s="33"/>
      <c r="W418" s="36" t="str">
        <f t="shared" si="108"/>
        <v/>
      </c>
      <c r="X418" s="36" t="str">
        <f t="shared" si="104"/>
        <v/>
      </c>
      <c r="Y418" s="36" t="str">
        <f t="shared" si="105"/>
        <v/>
      </c>
    </row>
    <row r="419" spans="2:25" x14ac:dyDescent="0.25">
      <c r="B419" s="23"/>
      <c r="C419" s="23"/>
      <c r="D419" s="24"/>
      <c r="E419" s="24"/>
      <c r="F419" s="25">
        <f t="shared" si="99"/>
        <v>2.5</v>
      </c>
      <c r="G419" s="26"/>
      <c r="H419" s="26"/>
      <c r="I419" s="27"/>
      <c r="J419" s="26"/>
      <c r="K419" s="48"/>
      <c r="L419" s="28"/>
      <c r="M419" s="29"/>
      <c r="N419" s="30">
        <f t="shared" si="106"/>
        <v>0</v>
      </c>
      <c r="O419" s="44" t="str">
        <f t="shared" si="100"/>
        <v/>
      </c>
      <c r="P419" s="44" t="str">
        <f t="shared" si="101"/>
        <v/>
      </c>
      <c r="Q419" s="44" t="str">
        <f t="shared" si="102"/>
        <v/>
      </c>
      <c r="R419" s="32" t="str">
        <f t="shared" si="103"/>
        <v/>
      </c>
      <c r="S419" s="33"/>
      <c r="T419" s="91"/>
      <c r="U419" s="35" t="str">
        <f t="shared" si="107"/>
        <v/>
      </c>
      <c r="V419" s="33"/>
      <c r="W419" s="36" t="str">
        <f t="shared" si="108"/>
        <v/>
      </c>
      <c r="X419" s="36" t="str">
        <f t="shared" si="104"/>
        <v/>
      </c>
      <c r="Y419" s="36" t="str">
        <f t="shared" si="105"/>
        <v/>
      </c>
    </row>
    <row r="420" spans="2:25" x14ac:dyDescent="0.25">
      <c r="B420" s="23"/>
      <c r="C420" s="23"/>
      <c r="D420" s="24"/>
      <c r="E420" s="24"/>
      <c r="F420" s="25">
        <f t="shared" si="99"/>
        <v>2.5</v>
      </c>
      <c r="G420" s="26"/>
      <c r="H420" s="26"/>
      <c r="I420" s="27"/>
      <c r="J420" s="26"/>
      <c r="K420" s="48"/>
      <c r="L420" s="28"/>
      <c r="M420" s="29"/>
      <c r="N420" s="30">
        <f t="shared" si="106"/>
        <v>0</v>
      </c>
      <c r="O420" s="44" t="str">
        <f t="shared" si="100"/>
        <v/>
      </c>
      <c r="P420" s="44" t="str">
        <f t="shared" si="101"/>
        <v/>
      </c>
      <c r="Q420" s="44" t="str">
        <f t="shared" si="102"/>
        <v/>
      </c>
      <c r="R420" s="32" t="str">
        <f t="shared" si="103"/>
        <v/>
      </c>
      <c r="S420" s="33"/>
      <c r="T420" s="91"/>
      <c r="U420" s="35" t="str">
        <f t="shared" si="107"/>
        <v/>
      </c>
      <c r="V420" s="33"/>
      <c r="W420" s="36" t="str">
        <f t="shared" si="108"/>
        <v/>
      </c>
      <c r="X420" s="36" t="str">
        <f t="shared" si="104"/>
        <v/>
      </c>
      <c r="Y420" s="36" t="str">
        <f t="shared" si="105"/>
        <v/>
      </c>
    </row>
    <row r="421" spans="2:25" x14ac:dyDescent="0.25">
      <c r="B421" s="23"/>
      <c r="C421" s="23"/>
      <c r="D421" s="24"/>
      <c r="E421" s="24"/>
      <c r="F421" s="25">
        <f t="shared" si="99"/>
        <v>2.5</v>
      </c>
      <c r="G421" s="26"/>
      <c r="H421" s="26"/>
      <c r="I421" s="27"/>
      <c r="J421" s="26"/>
      <c r="K421" s="48"/>
      <c r="L421" s="28"/>
      <c r="M421" s="29"/>
      <c r="N421" s="30">
        <f t="shared" si="106"/>
        <v>0</v>
      </c>
      <c r="O421" s="44" t="str">
        <f t="shared" si="100"/>
        <v/>
      </c>
      <c r="P421" s="44" t="str">
        <f t="shared" si="101"/>
        <v/>
      </c>
      <c r="Q421" s="44" t="str">
        <f t="shared" si="102"/>
        <v/>
      </c>
      <c r="R421" s="32" t="str">
        <f t="shared" si="103"/>
        <v/>
      </c>
      <c r="S421" s="33"/>
      <c r="T421" s="91"/>
      <c r="U421" s="35" t="str">
        <f t="shared" si="107"/>
        <v/>
      </c>
      <c r="V421" s="33"/>
      <c r="W421" s="36" t="str">
        <f t="shared" si="108"/>
        <v/>
      </c>
      <c r="X421" s="36" t="str">
        <f t="shared" si="104"/>
        <v/>
      </c>
      <c r="Y421" s="36" t="str">
        <f t="shared" si="105"/>
        <v/>
      </c>
    </row>
    <row r="422" spans="2:25" x14ac:dyDescent="0.25">
      <c r="B422" s="23"/>
      <c r="C422" s="23"/>
      <c r="D422" s="24"/>
      <c r="E422" s="24"/>
      <c r="F422" s="25">
        <f t="shared" si="99"/>
        <v>2.5</v>
      </c>
      <c r="G422" s="26"/>
      <c r="H422" s="26"/>
      <c r="I422" s="27"/>
      <c r="J422" s="26"/>
      <c r="K422" s="48"/>
      <c r="L422" s="28"/>
      <c r="M422" s="29"/>
      <c r="N422" s="30">
        <f t="shared" si="106"/>
        <v>0</v>
      </c>
      <c r="O422" s="44" t="str">
        <f t="shared" si="100"/>
        <v/>
      </c>
      <c r="P422" s="44" t="str">
        <f t="shared" si="101"/>
        <v/>
      </c>
      <c r="Q422" s="44" t="str">
        <f t="shared" si="102"/>
        <v/>
      </c>
      <c r="R422" s="32" t="str">
        <f t="shared" si="103"/>
        <v/>
      </c>
      <c r="S422" s="33"/>
      <c r="T422" s="91"/>
      <c r="U422" s="35" t="str">
        <f t="shared" si="107"/>
        <v/>
      </c>
      <c r="V422" s="33"/>
      <c r="W422" s="36" t="str">
        <f t="shared" si="108"/>
        <v/>
      </c>
      <c r="X422" s="36" t="str">
        <f t="shared" si="104"/>
        <v/>
      </c>
      <c r="Y422" s="36" t="str">
        <f t="shared" si="105"/>
        <v/>
      </c>
    </row>
    <row r="423" spans="2:25" x14ac:dyDescent="0.25">
      <c r="B423" s="23"/>
      <c r="C423" s="23"/>
      <c r="D423" s="24"/>
      <c r="E423" s="24"/>
      <c r="F423" s="25">
        <f t="shared" si="99"/>
        <v>2.5</v>
      </c>
      <c r="G423" s="26"/>
      <c r="H423" s="26"/>
      <c r="I423" s="27"/>
      <c r="J423" s="26"/>
      <c r="K423" s="48"/>
      <c r="L423" s="28"/>
      <c r="M423" s="29"/>
      <c r="N423" s="30">
        <f t="shared" si="106"/>
        <v>0</v>
      </c>
      <c r="O423" s="44" t="str">
        <f t="shared" si="100"/>
        <v/>
      </c>
      <c r="P423" s="44" t="str">
        <f t="shared" si="101"/>
        <v/>
      </c>
      <c r="Q423" s="44" t="str">
        <f t="shared" si="102"/>
        <v/>
      </c>
      <c r="R423" s="32" t="str">
        <f t="shared" si="103"/>
        <v/>
      </c>
      <c r="S423" s="33"/>
      <c r="T423" s="91"/>
      <c r="U423" s="35" t="str">
        <f t="shared" si="107"/>
        <v/>
      </c>
      <c r="V423" s="33"/>
      <c r="W423" s="36" t="str">
        <f t="shared" si="108"/>
        <v/>
      </c>
      <c r="X423" s="36" t="str">
        <f t="shared" si="104"/>
        <v/>
      </c>
      <c r="Y423" s="36" t="str">
        <f t="shared" si="105"/>
        <v/>
      </c>
    </row>
    <row r="424" spans="2:25" x14ac:dyDescent="0.25">
      <c r="B424" s="23"/>
      <c r="C424" s="23"/>
      <c r="D424" s="24"/>
      <c r="E424" s="24"/>
      <c r="F424" s="25">
        <f t="shared" si="99"/>
        <v>2.5</v>
      </c>
      <c r="G424" s="26"/>
      <c r="H424" s="26"/>
      <c r="I424" s="27"/>
      <c r="J424" s="26"/>
      <c r="K424" s="48"/>
      <c r="L424" s="28"/>
      <c r="M424" s="29"/>
      <c r="N424" s="30">
        <f t="shared" si="106"/>
        <v>0</v>
      </c>
      <c r="O424" s="44" t="str">
        <f t="shared" si="100"/>
        <v/>
      </c>
      <c r="P424" s="44" t="str">
        <f t="shared" si="101"/>
        <v/>
      </c>
      <c r="Q424" s="44" t="str">
        <f t="shared" si="102"/>
        <v/>
      </c>
      <c r="R424" s="32" t="str">
        <f t="shared" si="103"/>
        <v/>
      </c>
      <c r="S424" s="33"/>
      <c r="T424" s="91"/>
      <c r="U424" s="35" t="str">
        <f t="shared" si="107"/>
        <v/>
      </c>
      <c r="V424" s="33"/>
      <c r="W424" s="36" t="str">
        <f t="shared" si="108"/>
        <v/>
      </c>
      <c r="X424" s="36" t="str">
        <f t="shared" si="104"/>
        <v/>
      </c>
      <c r="Y424" s="36" t="str">
        <f t="shared" si="105"/>
        <v/>
      </c>
    </row>
    <row r="425" spans="2:25" x14ac:dyDescent="0.25">
      <c r="B425" s="23"/>
      <c r="C425" s="23"/>
      <c r="D425" s="24"/>
      <c r="E425" s="24"/>
      <c r="F425" s="25">
        <f t="shared" si="99"/>
        <v>2.5</v>
      </c>
      <c r="G425" s="26"/>
      <c r="H425" s="26"/>
      <c r="I425" s="27"/>
      <c r="J425" s="26"/>
      <c r="K425" s="48"/>
      <c r="L425" s="28"/>
      <c r="M425" s="29"/>
      <c r="N425" s="30">
        <f t="shared" si="106"/>
        <v>0</v>
      </c>
      <c r="O425" s="44" t="str">
        <f t="shared" si="100"/>
        <v/>
      </c>
      <c r="P425" s="44" t="str">
        <f t="shared" si="101"/>
        <v/>
      </c>
      <c r="Q425" s="44" t="str">
        <f t="shared" si="102"/>
        <v/>
      </c>
      <c r="R425" s="32" t="str">
        <f t="shared" si="103"/>
        <v/>
      </c>
      <c r="S425" s="33"/>
      <c r="T425" s="91"/>
      <c r="U425" s="35" t="str">
        <f t="shared" si="107"/>
        <v/>
      </c>
      <c r="V425" s="33"/>
      <c r="W425" s="36" t="str">
        <f t="shared" si="108"/>
        <v/>
      </c>
      <c r="X425" s="36" t="str">
        <f t="shared" si="104"/>
        <v/>
      </c>
      <c r="Y425" s="36" t="str">
        <f t="shared" si="105"/>
        <v/>
      </c>
    </row>
    <row r="426" spans="2:25" x14ac:dyDescent="0.25">
      <c r="B426" s="23"/>
      <c r="C426" s="23"/>
      <c r="D426" s="24"/>
      <c r="E426" s="24"/>
      <c r="F426" s="25">
        <f t="shared" si="99"/>
        <v>2.5</v>
      </c>
      <c r="G426" s="26"/>
      <c r="H426" s="26"/>
      <c r="I426" s="27"/>
      <c r="J426" s="26"/>
      <c r="K426" s="48"/>
      <c r="L426" s="28"/>
      <c r="M426" s="29"/>
      <c r="N426" s="30">
        <f t="shared" si="106"/>
        <v>0</v>
      </c>
      <c r="O426" s="44" t="str">
        <f t="shared" si="100"/>
        <v/>
      </c>
      <c r="P426" s="44" t="str">
        <f t="shared" si="101"/>
        <v/>
      </c>
      <c r="Q426" s="44" t="str">
        <f t="shared" si="102"/>
        <v/>
      </c>
      <c r="R426" s="32" t="str">
        <f t="shared" si="103"/>
        <v/>
      </c>
      <c r="S426" s="33"/>
      <c r="T426" s="91"/>
      <c r="U426" s="35" t="str">
        <f t="shared" si="107"/>
        <v/>
      </c>
      <c r="V426" s="33"/>
      <c r="W426" s="36" t="str">
        <f t="shared" si="108"/>
        <v/>
      </c>
      <c r="X426" s="36" t="str">
        <f t="shared" si="104"/>
        <v/>
      </c>
      <c r="Y426" s="36" t="str">
        <f t="shared" si="105"/>
        <v/>
      </c>
    </row>
    <row r="427" spans="2:25" x14ac:dyDescent="0.25">
      <c r="B427" s="23"/>
      <c r="C427" s="23"/>
      <c r="D427" s="24"/>
      <c r="E427" s="24"/>
      <c r="F427" s="25">
        <f t="shared" si="99"/>
        <v>2.5</v>
      </c>
      <c r="G427" s="26"/>
      <c r="H427" s="26"/>
      <c r="I427" s="27"/>
      <c r="J427" s="26"/>
      <c r="K427" s="48"/>
      <c r="L427" s="28"/>
      <c r="M427" s="29"/>
      <c r="N427" s="30">
        <f t="shared" si="106"/>
        <v>0</v>
      </c>
      <c r="O427" s="44" t="str">
        <f t="shared" si="100"/>
        <v/>
      </c>
      <c r="P427" s="44" t="str">
        <f t="shared" si="101"/>
        <v/>
      </c>
      <c r="Q427" s="44" t="str">
        <f t="shared" si="102"/>
        <v/>
      </c>
      <c r="R427" s="32" t="str">
        <f t="shared" si="103"/>
        <v/>
      </c>
      <c r="S427" s="33"/>
      <c r="T427" s="91"/>
      <c r="U427" s="35" t="str">
        <f t="shared" si="107"/>
        <v/>
      </c>
      <c r="V427" s="33"/>
      <c r="W427" s="36" t="str">
        <f t="shared" si="108"/>
        <v/>
      </c>
      <c r="X427" s="36" t="str">
        <f t="shared" si="104"/>
        <v/>
      </c>
      <c r="Y427" s="36" t="str">
        <f t="shared" si="105"/>
        <v/>
      </c>
    </row>
    <row r="428" spans="2:25" x14ac:dyDescent="0.25">
      <c r="B428" s="23"/>
      <c r="C428" s="23"/>
      <c r="D428" s="24"/>
      <c r="E428" s="24"/>
      <c r="F428" s="25">
        <f t="shared" si="99"/>
        <v>2.5</v>
      </c>
      <c r="G428" s="26"/>
      <c r="H428" s="26"/>
      <c r="I428" s="27"/>
      <c r="J428" s="26"/>
      <c r="K428" s="48"/>
      <c r="L428" s="28"/>
      <c r="M428" s="29"/>
      <c r="N428" s="30">
        <f t="shared" si="106"/>
        <v>0</v>
      </c>
      <c r="O428" s="44" t="str">
        <f t="shared" si="100"/>
        <v/>
      </c>
      <c r="P428" s="44" t="str">
        <f t="shared" si="101"/>
        <v/>
      </c>
      <c r="Q428" s="44" t="str">
        <f t="shared" si="102"/>
        <v/>
      </c>
      <c r="R428" s="32" t="str">
        <f t="shared" si="103"/>
        <v/>
      </c>
      <c r="S428" s="33"/>
      <c r="T428" s="91"/>
      <c r="U428" s="35" t="str">
        <f t="shared" si="107"/>
        <v/>
      </c>
      <c r="V428" s="33"/>
      <c r="W428" s="36" t="str">
        <f t="shared" si="108"/>
        <v/>
      </c>
      <c r="X428" s="36" t="str">
        <f t="shared" si="104"/>
        <v/>
      </c>
      <c r="Y428" s="36" t="str">
        <f t="shared" si="105"/>
        <v/>
      </c>
    </row>
    <row r="429" spans="2:25" x14ac:dyDescent="0.25">
      <c r="B429" s="23"/>
      <c r="C429" s="23"/>
      <c r="D429" s="24"/>
      <c r="E429" s="24"/>
      <c r="F429" s="25">
        <f t="shared" si="99"/>
        <v>2.5</v>
      </c>
      <c r="G429" s="26"/>
      <c r="H429" s="26"/>
      <c r="I429" s="27"/>
      <c r="J429" s="26"/>
      <c r="K429" s="48"/>
      <c r="L429" s="28"/>
      <c r="M429" s="29"/>
      <c r="N429" s="30">
        <f t="shared" si="106"/>
        <v>0</v>
      </c>
      <c r="O429" s="44" t="str">
        <f t="shared" si="100"/>
        <v/>
      </c>
      <c r="P429" s="44" t="str">
        <f t="shared" si="101"/>
        <v/>
      </c>
      <c r="Q429" s="44" t="str">
        <f t="shared" si="102"/>
        <v/>
      </c>
      <c r="R429" s="32" t="str">
        <f t="shared" si="103"/>
        <v/>
      </c>
      <c r="S429" s="33"/>
      <c r="T429" s="91"/>
      <c r="U429" s="35" t="str">
        <f t="shared" si="107"/>
        <v/>
      </c>
      <c r="V429" s="33"/>
      <c r="W429" s="36" t="str">
        <f t="shared" si="108"/>
        <v/>
      </c>
      <c r="X429" s="36" t="str">
        <f t="shared" si="104"/>
        <v/>
      </c>
      <c r="Y429" s="36" t="str">
        <f t="shared" si="105"/>
        <v/>
      </c>
    </row>
    <row r="430" spans="2:25" x14ac:dyDescent="0.25">
      <c r="B430" s="23"/>
      <c r="C430" s="23"/>
      <c r="D430" s="24"/>
      <c r="E430" s="24"/>
      <c r="F430" s="25">
        <f t="shared" si="99"/>
        <v>2.5</v>
      </c>
      <c r="G430" s="26"/>
      <c r="H430" s="26"/>
      <c r="I430" s="27"/>
      <c r="J430" s="26"/>
      <c r="K430" s="48"/>
      <c r="L430" s="28"/>
      <c r="M430" s="29"/>
      <c r="N430" s="30">
        <f t="shared" si="106"/>
        <v>0</v>
      </c>
      <c r="O430" s="44" t="str">
        <f t="shared" si="100"/>
        <v/>
      </c>
      <c r="P430" s="44" t="str">
        <f t="shared" si="101"/>
        <v/>
      </c>
      <c r="Q430" s="44" t="str">
        <f t="shared" si="102"/>
        <v/>
      </c>
      <c r="R430" s="32" t="str">
        <f t="shared" si="103"/>
        <v/>
      </c>
      <c r="S430" s="33"/>
      <c r="T430" s="91"/>
      <c r="U430" s="35" t="str">
        <f t="shared" si="107"/>
        <v/>
      </c>
      <c r="V430" s="33"/>
      <c r="W430" s="36" t="str">
        <f t="shared" si="108"/>
        <v/>
      </c>
      <c r="X430" s="36" t="str">
        <f t="shared" si="104"/>
        <v/>
      </c>
      <c r="Y430" s="36" t="str">
        <f t="shared" si="105"/>
        <v/>
      </c>
    </row>
    <row r="431" spans="2:25" x14ac:dyDescent="0.25">
      <c r="B431" s="23"/>
      <c r="C431" s="23"/>
      <c r="D431" s="24"/>
      <c r="E431" s="24"/>
      <c r="F431" s="25">
        <f t="shared" si="99"/>
        <v>2.5</v>
      </c>
      <c r="G431" s="26"/>
      <c r="H431" s="26"/>
      <c r="I431" s="27"/>
      <c r="J431" s="26"/>
      <c r="K431" s="48"/>
      <c r="L431" s="28"/>
      <c r="M431" s="29"/>
      <c r="N431" s="30">
        <f t="shared" si="106"/>
        <v>0</v>
      </c>
      <c r="O431" s="44" t="str">
        <f t="shared" si="100"/>
        <v/>
      </c>
      <c r="P431" s="44" t="str">
        <f t="shared" si="101"/>
        <v/>
      </c>
      <c r="Q431" s="44" t="str">
        <f t="shared" si="102"/>
        <v/>
      </c>
      <c r="R431" s="32" t="str">
        <f t="shared" si="103"/>
        <v/>
      </c>
      <c r="S431" s="33"/>
      <c r="T431" s="91"/>
      <c r="U431" s="35" t="str">
        <f t="shared" si="107"/>
        <v/>
      </c>
      <c r="V431" s="33"/>
      <c r="W431" s="36" t="str">
        <f t="shared" si="108"/>
        <v/>
      </c>
      <c r="X431" s="36" t="str">
        <f t="shared" si="104"/>
        <v/>
      </c>
      <c r="Y431" s="36" t="str">
        <f t="shared" si="105"/>
        <v/>
      </c>
    </row>
    <row r="432" spans="2:25" x14ac:dyDescent="0.25">
      <c r="B432" s="23"/>
      <c r="C432" s="23"/>
      <c r="D432" s="24"/>
      <c r="E432" s="24"/>
      <c r="F432" s="25">
        <f t="shared" si="99"/>
        <v>2.5</v>
      </c>
      <c r="G432" s="26"/>
      <c r="H432" s="26"/>
      <c r="I432" s="27"/>
      <c r="J432" s="26"/>
      <c r="K432" s="48"/>
      <c r="L432" s="28"/>
      <c r="M432" s="29"/>
      <c r="N432" s="30">
        <f t="shared" si="106"/>
        <v>0</v>
      </c>
      <c r="O432" s="44" t="str">
        <f t="shared" si="100"/>
        <v/>
      </c>
      <c r="P432" s="44" t="str">
        <f t="shared" si="101"/>
        <v/>
      </c>
      <c r="Q432" s="44" t="str">
        <f t="shared" si="102"/>
        <v/>
      </c>
      <c r="R432" s="32" t="str">
        <f t="shared" si="103"/>
        <v/>
      </c>
      <c r="S432" s="33"/>
      <c r="T432" s="91"/>
      <c r="U432" s="35" t="str">
        <f t="shared" si="107"/>
        <v/>
      </c>
      <c r="V432" s="33"/>
      <c r="W432" s="36" t="str">
        <f t="shared" si="108"/>
        <v/>
      </c>
      <c r="X432" s="36" t="str">
        <f t="shared" si="104"/>
        <v/>
      </c>
      <c r="Y432" s="36" t="str">
        <f t="shared" si="105"/>
        <v/>
      </c>
    </row>
    <row r="433" spans="2:25" x14ac:dyDescent="0.25">
      <c r="B433" s="23"/>
      <c r="C433" s="23"/>
      <c r="D433" s="24"/>
      <c r="E433" s="24"/>
      <c r="F433" s="25">
        <f t="shared" si="99"/>
        <v>2.5</v>
      </c>
      <c r="G433" s="26"/>
      <c r="H433" s="26"/>
      <c r="I433" s="27"/>
      <c r="J433" s="26"/>
      <c r="K433" s="48"/>
      <c r="L433" s="28"/>
      <c r="M433" s="29"/>
      <c r="N433" s="30">
        <f t="shared" si="106"/>
        <v>0</v>
      </c>
      <c r="O433" s="44" t="str">
        <f t="shared" si="100"/>
        <v/>
      </c>
      <c r="P433" s="44" t="str">
        <f t="shared" si="101"/>
        <v/>
      </c>
      <c r="Q433" s="44" t="str">
        <f t="shared" si="102"/>
        <v/>
      </c>
      <c r="R433" s="32" t="str">
        <f t="shared" si="103"/>
        <v/>
      </c>
      <c r="S433" s="33"/>
      <c r="T433" s="91"/>
      <c r="U433" s="35" t="str">
        <f t="shared" si="107"/>
        <v/>
      </c>
      <c r="V433" s="33"/>
      <c r="W433" s="36" t="str">
        <f t="shared" si="108"/>
        <v/>
      </c>
      <c r="X433" s="36" t="str">
        <f t="shared" si="104"/>
        <v/>
      </c>
      <c r="Y433" s="36" t="str">
        <f t="shared" si="105"/>
        <v/>
      </c>
    </row>
    <row r="434" spans="2:25" x14ac:dyDescent="0.25">
      <c r="B434" s="23"/>
      <c r="C434" s="23"/>
      <c r="D434" s="24"/>
      <c r="E434" s="24"/>
      <c r="F434" s="25">
        <f t="shared" si="99"/>
        <v>2.5</v>
      </c>
      <c r="G434" s="26"/>
      <c r="H434" s="26"/>
      <c r="I434" s="27"/>
      <c r="J434" s="26"/>
      <c r="K434" s="48"/>
      <c r="L434" s="28"/>
      <c r="M434" s="29"/>
      <c r="N434" s="30">
        <f t="shared" si="106"/>
        <v>0</v>
      </c>
      <c r="O434" s="44" t="str">
        <f t="shared" si="100"/>
        <v/>
      </c>
      <c r="P434" s="44" t="str">
        <f t="shared" si="101"/>
        <v/>
      </c>
      <c r="Q434" s="44" t="str">
        <f t="shared" si="102"/>
        <v/>
      </c>
      <c r="R434" s="32" t="str">
        <f t="shared" si="103"/>
        <v/>
      </c>
      <c r="S434" s="33"/>
      <c r="T434" s="91"/>
      <c r="U434" s="35" t="str">
        <f t="shared" si="107"/>
        <v/>
      </c>
      <c r="V434" s="33"/>
      <c r="W434" s="36" t="str">
        <f t="shared" si="108"/>
        <v/>
      </c>
      <c r="X434" s="36" t="str">
        <f t="shared" si="104"/>
        <v/>
      </c>
      <c r="Y434" s="36" t="str">
        <f t="shared" si="105"/>
        <v/>
      </c>
    </row>
    <row r="435" spans="2:25" x14ac:dyDescent="0.25">
      <c r="B435" s="23"/>
      <c r="C435" s="23"/>
      <c r="D435" s="24"/>
      <c r="E435" s="24"/>
      <c r="F435" s="25">
        <f t="shared" si="99"/>
        <v>2.5</v>
      </c>
      <c r="G435" s="26"/>
      <c r="H435" s="26"/>
      <c r="I435" s="27"/>
      <c r="J435" s="26"/>
      <c r="K435" s="48"/>
      <c r="L435" s="28"/>
      <c r="M435" s="29"/>
      <c r="N435" s="30">
        <f t="shared" si="106"/>
        <v>0</v>
      </c>
      <c r="O435" s="44" t="str">
        <f t="shared" si="100"/>
        <v/>
      </c>
      <c r="P435" s="44" t="str">
        <f t="shared" si="101"/>
        <v/>
      </c>
      <c r="Q435" s="44" t="str">
        <f t="shared" si="102"/>
        <v/>
      </c>
      <c r="R435" s="32" t="str">
        <f t="shared" si="103"/>
        <v/>
      </c>
      <c r="S435" s="33"/>
      <c r="T435" s="91"/>
      <c r="U435" s="35" t="str">
        <f t="shared" si="107"/>
        <v/>
      </c>
      <c r="V435" s="33"/>
      <c r="W435" s="36" t="str">
        <f t="shared" si="108"/>
        <v/>
      </c>
      <c r="X435" s="36" t="str">
        <f t="shared" si="104"/>
        <v/>
      </c>
      <c r="Y435" s="36" t="str">
        <f t="shared" si="105"/>
        <v/>
      </c>
    </row>
    <row r="436" spans="2:25" x14ac:dyDescent="0.25">
      <c r="B436" s="23"/>
      <c r="C436" s="23"/>
      <c r="D436" s="24"/>
      <c r="E436" s="24"/>
      <c r="F436" s="25">
        <f t="shared" si="99"/>
        <v>2.5</v>
      </c>
      <c r="G436" s="26"/>
      <c r="H436" s="26"/>
      <c r="I436" s="27"/>
      <c r="J436" s="26"/>
      <c r="K436" s="48"/>
      <c r="L436" s="28"/>
      <c r="M436" s="29"/>
      <c r="N436" s="30">
        <f t="shared" si="106"/>
        <v>0</v>
      </c>
      <c r="O436" s="44" t="str">
        <f t="shared" si="100"/>
        <v/>
      </c>
      <c r="P436" s="44" t="str">
        <f t="shared" si="101"/>
        <v/>
      </c>
      <c r="Q436" s="44" t="str">
        <f t="shared" si="102"/>
        <v/>
      </c>
      <c r="R436" s="32" t="str">
        <f t="shared" si="103"/>
        <v/>
      </c>
      <c r="S436" s="33"/>
      <c r="T436" s="91"/>
      <c r="U436" s="35" t="str">
        <f t="shared" si="107"/>
        <v/>
      </c>
      <c r="V436" s="33"/>
      <c r="W436" s="36" t="str">
        <f t="shared" si="108"/>
        <v/>
      </c>
      <c r="X436" s="36" t="str">
        <f t="shared" si="104"/>
        <v/>
      </c>
      <c r="Y436" s="36" t="str">
        <f t="shared" si="105"/>
        <v/>
      </c>
    </row>
    <row r="437" spans="2:25" x14ac:dyDescent="0.25">
      <c r="B437" s="23"/>
      <c r="C437" s="23"/>
      <c r="D437" s="24"/>
      <c r="E437" s="24"/>
      <c r="F437" s="25">
        <f t="shared" si="99"/>
        <v>2.5</v>
      </c>
      <c r="G437" s="26"/>
      <c r="H437" s="26"/>
      <c r="I437" s="27"/>
      <c r="J437" s="26"/>
      <c r="K437" s="48"/>
      <c r="L437" s="28"/>
      <c r="M437" s="29"/>
      <c r="N437" s="30">
        <f t="shared" si="106"/>
        <v>0</v>
      </c>
      <c r="O437" s="44" t="str">
        <f t="shared" si="100"/>
        <v/>
      </c>
      <c r="P437" s="44" t="str">
        <f t="shared" si="101"/>
        <v/>
      </c>
      <c r="Q437" s="44" t="str">
        <f t="shared" si="102"/>
        <v/>
      </c>
      <c r="R437" s="32" t="str">
        <f t="shared" si="103"/>
        <v/>
      </c>
      <c r="S437" s="33"/>
      <c r="T437" s="91"/>
      <c r="U437" s="35" t="str">
        <f t="shared" si="107"/>
        <v/>
      </c>
      <c r="V437" s="33"/>
      <c r="W437" s="36" t="str">
        <f t="shared" si="108"/>
        <v/>
      </c>
      <c r="X437" s="36" t="str">
        <f t="shared" si="104"/>
        <v/>
      </c>
      <c r="Y437" s="36" t="str">
        <f t="shared" si="105"/>
        <v/>
      </c>
    </row>
    <row r="438" spans="2:25" x14ac:dyDescent="0.25">
      <c r="B438" s="23"/>
      <c r="C438" s="23"/>
      <c r="D438" s="24"/>
      <c r="E438" s="24"/>
      <c r="F438" s="25">
        <f t="shared" si="99"/>
        <v>2.5</v>
      </c>
      <c r="G438" s="26"/>
      <c r="H438" s="26"/>
      <c r="I438" s="27"/>
      <c r="J438" s="26"/>
      <c r="K438" s="48"/>
      <c r="L438" s="28"/>
      <c r="M438" s="29"/>
      <c r="N438" s="30">
        <f t="shared" si="106"/>
        <v>0</v>
      </c>
      <c r="O438" s="44" t="str">
        <f t="shared" si="100"/>
        <v/>
      </c>
      <c r="P438" s="44" t="str">
        <f t="shared" si="101"/>
        <v/>
      </c>
      <c r="Q438" s="44" t="str">
        <f t="shared" si="102"/>
        <v/>
      </c>
      <c r="R438" s="32" t="str">
        <f t="shared" si="103"/>
        <v/>
      </c>
      <c r="S438" s="33"/>
      <c r="T438" s="91"/>
      <c r="U438" s="35" t="str">
        <f t="shared" si="107"/>
        <v/>
      </c>
      <c r="V438" s="33"/>
      <c r="W438" s="36" t="str">
        <f t="shared" si="108"/>
        <v/>
      </c>
      <c r="X438" s="36" t="str">
        <f t="shared" si="104"/>
        <v/>
      </c>
      <c r="Y438" s="36" t="str">
        <f t="shared" si="105"/>
        <v/>
      </c>
    </row>
    <row r="439" spans="2:25" x14ac:dyDescent="0.25">
      <c r="B439" s="23"/>
      <c r="C439" s="23"/>
      <c r="D439" s="24"/>
      <c r="E439" s="24"/>
      <c r="F439" s="25">
        <f t="shared" si="99"/>
        <v>2.5</v>
      </c>
      <c r="G439" s="26"/>
      <c r="H439" s="26"/>
      <c r="I439" s="27"/>
      <c r="J439" s="26"/>
      <c r="K439" s="48"/>
      <c r="L439" s="28"/>
      <c r="M439" s="29"/>
      <c r="N439" s="30">
        <f t="shared" si="106"/>
        <v>0</v>
      </c>
      <c r="O439" s="44" t="str">
        <f t="shared" si="100"/>
        <v/>
      </c>
      <c r="P439" s="44" t="str">
        <f t="shared" si="101"/>
        <v/>
      </c>
      <c r="Q439" s="44" t="str">
        <f t="shared" si="102"/>
        <v/>
      </c>
      <c r="R439" s="32" t="str">
        <f t="shared" si="103"/>
        <v/>
      </c>
      <c r="S439" s="33"/>
      <c r="T439" s="91"/>
      <c r="U439" s="35" t="str">
        <f t="shared" si="107"/>
        <v/>
      </c>
      <c r="V439" s="33"/>
      <c r="W439" s="36" t="str">
        <f t="shared" si="108"/>
        <v/>
      </c>
      <c r="X439" s="36" t="str">
        <f t="shared" si="104"/>
        <v/>
      </c>
      <c r="Y439" s="36" t="str">
        <f t="shared" si="105"/>
        <v/>
      </c>
    </row>
    <row r="440" spans="2:25" x14ac:dyDescent="0.25">
      <c r="B440" s="23"/>
      <c r="C440" s="23"/>
      <c r="D440" s="24"/>
      <c r="E440" s="24"/>
      <c r="F440" s="25">
        <f t="shared" si="99"/>
        <v>2.5</v>
      </c>
      <c r="G440" s="26"/>
      <c r="H440" s="26"/>
      <c r="I440" s="27"/>
      <c r="J440" s="26"/>
      <c r="K440" s="48"/>
      <c r="L440" s="28"/>
      <c r="M440" s="29"/>
      <c r="N440" s="30">
        <f t="shared" si="106"/>
        <v>0</v>
      </c>
      <c r="O440" s="44" t="str">
        <f t="shared" si="100"/>
        <v/>
      </c>
      <c r="P440" s="44" t="str">
        <f t="shared" si="101"/>
        <v/>
      </c>
      <c r="Q440" s="44" t="str">
        <f t="shared" si="102"/>
        <v/>
      </c>
      <c r="R440" s="32" t="str">
        <f t="shared" si="103"/>
        <v/>
      </c>
      <c r="S440" s="33"/>
      <c r="T440" s="91"/>
      <c r="U440" s="35" t="str">
        <f t="shared" si="107"/>
        <v/>
      </c>
      <c r="V440" s="33"/>
      <c r="W440" s="36" t="str">
        <f t="shared" si="108"/>
        <v/>
      </c>
      <c r="X440" s="36" t="str">
        <f t="shared" si="104"/>
        <v/>
      </c>
      <c r="Y440" s="36" t="str">
        <f t="shared" si="105"/>
        <v/>
      </c>
    </row>
    <row r="441" spans="2:25" x14ac:dyDescent="0.25">
      <c r="B441" s="23"/>
      <c r="C441" s="23"/>
      <c r="D441" s="24"/>
      <c r="E441" s="24"/>
      <c r="F441" s="25">
        <f t="shared" si="99"/>
        <v>2.5</v>
      </c>
      <c r="G441" s="26"/>
      <c r="H441" s="26"/>
      <c r="I441" s="27"/>
      <c r="J441" s="26"/>
      <c r="K441" s="48"/>
      <c r="L441" s="28"/>
      <c r="M441" s="29"/>
      <c r="N441" s="30">
        <f t="shared" si="106"/>
        <v>0</v>
      </c>
      <c r="O441" s="44" t="str">
        <f t="shared" si="100"/>
        <v/>
      </c>
      <c r="P441" s="44" t="str">
        <f t="shared" si="101"/>
        <v/>
      </c>
      <c r="Q441" s="44" t="str">
        <f t="shared" si="102"/>
        <v/>
      </c>
      <c r="R441" s="32" t="str">
        <f t="shared" si="103"/>
        <v/>
      </c>
      <c r="S441" s="33"/>
      <c r="T441" s="91"/>
      <c r="U441" s="35" t="str">
        <f t="shared" si="107"/>
        <v/>
      </c>
      <c r="V441" s="33"/>
      <c r="W441" s="36" t="str">
        <f t="shared" si="108"/>
        <v/>
      </c>
      <c r="X441" s="36" t="str">
        <f t="shared" si="104"/>
        <v/>
      </c>
      <c r="Y441" s="36" t="str">
        <f t="shared" si="105"/>
        <v/>
      </c>
    </row>
    <row r="442" spans="2:25" x14ac:dyDescent="0.25">
      <c r="B442" s="23"/>
      <c r="C442" s="23"/>
      <c r="D442" s="24"/>
      <c r="E442" s="24"/>
      <c r="F442" s="25">
        <f t="shared" si="99"/>
        <v>2.5</v>
      </c>
      <c r="G442" s="26"/>
      <c r="H442" s="26"/>
      <c r="I442" s="27"/>
      <c r="J442" s="26"/>
      <c r="K442" s="48"/>
      <c r="L442" s="28"/>
      <c r="M442" s="29"/>
      <c r="N442" s="30">
        <f t="shared" si="106"/>
        <v>0</v>
      </c>
      <c r="O442" s="44" t="str">
        <f t="shared" si="100"/>
        <v/>
      </c>
      <c r="P442" s="44" t="str">
        <f t="shared" si="101"/>
        <v/>
      </c>
      <c r="Q442" s="44" t="str">
        <f t="shared" si="102"/>
        <v/>
      </c>
      <c r="R442" s="32" t="str">
        <f t="shared" si="103"/>
        <v/>
      </c>
      <c r="S442" s="33"/>
      <c r="T442" s="91"/>
      <c r="U442" s="35" t="str">
        <f t="shared" si="107"/>
        <v/>
      </c>
      <c r="V442" s="33"/>
      <c r="W442" s="36" t="str">
        <f t="shared" si="108"/>
        <v/>
      </c>
      <c r="X442" s="36" t="str">
        <f t="shared" si="104"/>
        <v/>
      </c>
      <c r="Y442" s="36" t="str">
        <f t="shared" si="105"/>
        <v/>
      </c>
    </row>
    <row r="443" spans="2:25" x14ac:dyDescent="0.25">
      <c r="B443" s="23"/>
      <c r="C443" s="23"/>
      <c r="D443" s="24"/>
      <c r="E443" s="24"/>
      <c r="F443" s="25">
        <f t="shared" si="99"/>
        <v>2.5</v>
      </c>
      <c r="G443" s="26"/>
      <c r="H443" s="26"/>
      <c r="I443" s="27"/>
      <c r="J443" s="26"/>
      <c r="K443" s="48"/>
      <c r="L443" s="28"/>
      <c r="M443" s="29"/>
      <c r="N443" s="30">
        <f t="shared" si="106"/>
        <v>0</v>
      </c>
      <c r="O443" s="44" t="str">
        <f t="shared" si="100"/>
        <v/>
      </c>
      <c r="P443" s="44" t="str">
        <f t="shared" si="101"/>
        <v/>
      </c>
      <c r="Q443" s="44" t="str">
        <f t="shared" si="102"/>
        <v/>
      </c>
      <c r="R443" s="32" t="str">
        <f t="shared" si="103"/>
        <v/>
      </c>
      <c r="S443" s="33"/>
      <c r="T443" s="91"/>
      <c r="U443" s="35" t="str">
        <f t="shared" si="107"/>
        <v/>
      </c>
      <c r="V443" s="33"/>
      <c r="W443" s="36" t="str">
        <f t="shared" si="108"/>
        <v/>
      </c>
      <c r="X443" s="36" t="str">
        <f t="shared" si="104"/>
        <v/>
      </c>
      <c r="Y443" s="36" t="str">
        <f t="shared" si="105"/>
        <v/>
      </c>
    </row>
    <row r="444" spans="2:25" x14ac:dyDescent="0.25">
      <c r="B444" s="23"/>
      <c r="C444" s="23"/>
      <c r="D444" s="24"/>
      <c r="E444" s="24"/>
      <c r="F444" s="25">
        <f t="shared" si="99"/>
        <v>2.5</v>
      </c>
      <c r="G444" s="26"/>
      <c r="H444" s="26"/>
      <c r="I444" s="27"/>
      <c r="J444" s="26"/>
      <c r="K444" s="48"/>
      <c r="L444" s="28"/>
      <c r="M444" s="29"/>
      <c r="N444" s="30">
        <f t="shared" si="106"/>
        <v>0</v>
      </c>
      <c r="O444" s="44" t="str">
        <f t="shared" si="100"/>
        <v/>
      </c>
      <c r="P444" s="44" t="str">
        <f t="shared" si="101"/>
        <v/>
      </c>
      <c r="Q444" s="44" t="str">
        <f t="shared" si="102"/>
        <v/>
      </c>
      <c r="R444" s="32" t="str">
        <f t="shared" si="103"/>
        <v/>
      </c>
      <c r="S444" s="33"/>
      <c r="T444" s="91"/>
      <c r="U444" s="35" t="str">
        <f t="shared" si="107"/>
        <v/>
      </c>
      <c r="V444" s="33"/>
      <c r="W444" s="36" t="str">
        <f t="shared" si="108"/>
        <v/>
      </c>
      <c r="X444" s="36" t="str">
        <f t="shared" si="104"/>
        <v/>
      </c>
      <c r="Y444" s="36" t="str">
        <f t="shared" si="105"/>
        <v/>
      </c>
    </row>
    <row r="445" spans="2:25" x14ac:dyDescent="0.25">
      <c r="B445" s="23"/>
      <c r="C445" s="23"/>
      <c r="D445" s="24"/>
      <c r="E445" s="24"/>
      <c r="F445" s="25">
        <f t="shared" si="99"/>
        <v>2.5</v>
      </c>
      <c r="G445" s="26"/>
      <c r="H445" s="26"/>
      <c r="I445" s="27"/>
      <c r="J445" s="26"/>
      <c r="K445" s="48"/>
      <c r="L445" s="28"/>
      <c r="M445" s="29"/>
      <c r="N445" s="30">
        <f t="shared" si="106"/>
        <v>0</v>
      </c>
      <c r="O445" s="44" t="str">
        <f t="shared" si="100"/>
        <v/>
      </c>
      <c r="P445" s="44" t="str">
        <f t="shared" si="101"/>
        <v/>
      </c>
      <c r="Q445" s="44" t="str">
        <f t="shared" si="102"/>
        <v/>
      </c>
      <c r="R445" s="32" t="str">
        <f t="shared" si="103"/>
        <v/>
      </c>
      <c r="S445" s="33"/>
      <c r="T445" s="91"/>
      <c r="U445" s="35" t="str">
        <f t="shared" si="107"/>
        <v/>
      </c>
      <c r="V445" s="33"/>
      <c r="W445" s="36" t="str">
        <f t="shared" si="108"/>
        <v/>
      </c>
      <c r="X445" s="36" t="str">
        <f t="shared" si="104"/>
        <v/>
      </c>
      <c r="Y445" s="36" t="str">
        <f t="shared" si="105"/>
        <v/>
      </c>
    </row>
    <row r="446" spans="2:25" x14ac:dyDescent="0.25">
      <c r="B446" s="23"/>
      <c r="C446" s="23"/>
      <c r="D446" s="24"/>
      <c r="E446" s="24"/>
      <c r="F446" s="25">
        <f t="shared" si="99"/>
        <v>2.5</v>
      </c>
      <c r="G446" s="26"/>
      <c r="H446" s="26"/>
      <c r="I446" s="27"/>
      <c r="J446" s="26"/>
      <c r="K446" s="48"/>
      <c r="L446" s="28"/>
      <c r="M446" s="29"/>
      <c r="N446" s="30">
        <f t="shared" si="106"/>
        <v>0</v>
      </c>
      <c r="O446" s="44" t="str">
        <f t="shared" si="100"/>
        <v/>
      </c>
      <c r="P446" s="44" t="str">
        <f t="shared" si="101"/>
        <v/>
      </c>
      <c r="Q446" s="44" t="str">
        <f t="shared" si="102"/>
        <v/>
      </c>
      <c r="R446" s="32" t="str">
        <f t="shared" si="103"/>
        <v/>
      </c>
      <c r="S446" s="33"/>
      <c r="T446" s="91"/>
      <c r="U446" s="35" t="str">
        <f t="shared" si="107"/>
        <v/>
      </c>
      <c r="V446" s="33"/>
      <c r="W446" s="36" t="str">
        <f t="shared" si="108"/>
        <v/>
      </c>
      <c r="X446" s="36" t="str">
        <f t="shared" si="104"/>
        <v/>
      </c>
      <c r="Y446" s="36" t="str">
        <f t="shared" si="105"/>
        <v/>
      </c>
    </row>
    <row r="447" spans="2:25" x14ac:dyDescent="0.25">
      <c r="B447" s="23"/>
      <c r="C447" s="23"/>
      <c r="D447" s="24"/>
      <c r="E447" s="24"/>
      <c r="F447" s="25">
        <f t="shared" si="99"/>
        <v>2.5</v>
      </c>
      <c r="G447" s="26"/>
      <c r="H447" s="26"/>
      <c r="I447" s="27"/>
      <c r="J447" s="26"/>
      <c r="K447" s="48"/>
      <c r="L447" s="28"/>
      <c r="M447" s="29"/>
      <c r="N447" s="30">
        <f t="shared" si="106"/>
        <v>0</v>
      </c>
      <c r="O447" s="44" t="str">
        <f t="shared" si="100"/>
        <v/>
      </c>
      <c r="P447" s="44" t="str">
        <f t="shared" si="101"/>
        <v/>
      </c>
      <c r="Q447" s="44" t="str">
        <f t="shared" si="102"/>
        <v/>
      </c>
      <c r="R447" s="32" t="str">
        <f t="shared" si="103"/>
        <v/>
      </c>
      <c r="S447" s="33"/>
      <c r="T447" s="91"/>
      <c r="U447" s="35" t="str">
        <f t="shared" si="107"/>
        <v/>
      </c>
      <c r="V447" s="33"/>
      <c r="W447" s="36" t="str">
        <f t="shared" si="108"/>
        <v/>
      </c>
      <c r="X447" s="36" t="str">
        <f t="shared" si="104"/>
        <v/>
      </c>
      <c r="Y447" s="36" t="str">
        <f t="shared" si="105"/>
        <v/>
      </c>
    </row>
    <row r="448" spans="2:25" x14ac:dyDescent="0.25">
      <c r="B448" s="23"/>
      <c r="C448" s="23"/>
      <c r="D448" s="24"/>
      <c r="E448" s="24"/>
      <c r="F448" s="25">
        <f t="shared" si="99"/>
        <v>2.5</v>
      </c>
      <c r="G448" s="26"/>
      <c r="H448" s="26"/>
      <c r="I448" s="27"/>
      <c r="J448" s="26"/>
      <c r="K448" s="48"/>
      <c r="L448" s="28"/>
      <c r="M448" s="29"/>
      <c r="N448" s="30">
        <f t="shared" si="106"/>
        <v>0</v>
      </c>
      <c r="O448" s="44" t="str">
        <f t="shared" si="100"/>
        <v/>
      </c>
      <c r="P448" s="44" t="str">
        <f t="shared" si="101"/>
        <v/>
      </c>
      <c r="Q448" s="44" t="str">
        <f t="shared" si="102"/>
        <v/>
      </c>
      <c r="R448" s="32" t="str">
        <f t="shared" si="103"/>
        <v/>
      </c>
      <c r="S448" s="33"/>
      <c r="T448" s="91"/>
      <c r="U448" s="35" t="str">
        <f t="shared" si="107"/>
        <v/>
      </c>
      <c r="V448" s="33"/>
      <c r="W448" s="36" t="str">
        <f t="shared" si="108"/>
        <v/>
      </c>
      <c r="X448" s="36" t="str">
        <f t="shared" si="104"/>
        <v/>
      </c>
      <c r="Y448" s="36" t="str">
        <f t="shared" si="105"/>
        <v/>
      </c>
    </row>
    <row r="449" spans="2:25" x14ac:dyDescent="0.25">
      <c r="B449" s="23"/>
      <c r="C449" s="23"/>
      <c r="D449" s="24"/>
      <c r="E449" s="24"/>
      <c r="F449" s="25">
        <f t="shared" si="99"/>
        <v>2.5</v>
      </c>
      <c r="G449" s="26"/>
      <c r="H449" s="26"/>
      <c r="I449" s="27"/>
      <c r="J449" s="26"/>
      <c r="K449" s="48"/>
      <c r="L449" s="28"/>
      <c r="M449" s="29"/>
      <c r="N449" s="30">
        <f t="shared" si="106"/>
        <v>0</v>
      </c>
      <c r="O449" s="44" t="str">
        <f t="shared" si="100"/>
        <v/>
      </c>
      <c r="P449" s="44" t="str">
        <f t="shared" si="101"/>
        <v/>
      </c>
      <c r="Q449" s="44" t="str">
        <f t="shared" si="102"/>
        <v/>
      </c>
      <c r="R449" s="32" t="str">
        <f t="shared" si="103"/>
        <v/>
      </c>
      <c r="S449" s="33"/>
      <c r="T449" s="91"/>
      <c r="U449" s="35" t="str">
        <f t="shared" si="107"/>
        <v/>
      </c>
      <c r="V449" s="33"/>
      <c r="W449" s="36" t="str">
        <f t="shared" si="108"/>
        <v/>
      </c>
      <c r="X449" s="36" t="str">
        <f t="shared" si="104"/>
        <v/>
      </c>
      <c r="Y449" s="36" t="str">
        <f t="shared" si="105"/>
        <v/>
      </c>
    </row>
    <row r="450" spans="2:25" x14ac:dyDescent="0.25">
      <c r="B450" s="23"/>
      <c r="C450" s="23"/>
      <c r="D450" s="24"/>
      <c r="E450" s="24"/>
      <c r="F450" s="25">
        <f t="shared" si="99"/>
        <v>2.5</v>
      </c>
      <c r="G450" s="26"/>
      <c r="H450" s="26"/>
      <c r="I450" s="27"/>
      <c r="J450" s="26"/>
      <c r="K450" s="48"/>
      <c r="L450" s="28"/>
      <c r="M450" s="29"/>
      <c r="N450" s="30">
        <f t="shared" si="106"/>
        <v>0</v>
      </c>
      <c r="O450" s="44" t="str">
        <f t="shared" si="100"/>
        <v/>
      </c>
      <c r="P450" s="44" t="str">
        <f t="shared" si="101"/>
        <v/>
      </c>
      <c r="Q450" s="44" t="str">
        <f t="shared" si="102"/>
        <v/>
      </c>
      <c r="R450" s="32" t="str">
        <f t="shared" si="103"/>
        <v/>
      </c>
      <c r="S450" s="33"/>
      <c r="T450" s="91"/>
      <c r="U450" s="35" t="str">
        <f t="shared" si="107"/>
        <v/>
      </c>
      <c r="V450" s="33"/>
      <c r="W450" s="36" t="str">
        <f t="shared" si="108"/>
        <v/>
      </c>
      <c r="X450" s="36" t="str">
        <f t="shared" si="104"/>
        <v/>
      </c>
      <c r="Y450" s="36" t="str">
        <f t="shared" si="105"/>
        <v/>
      </c>
    </row>
    <row r="451" spans="2:25" x14ac:dyDescent="0.25">
      <c r="B451" s="23"/>
      <c r="C451" s="23"/>
      <c r="D451" s="24"/>
      <c r="E451" s="24"/>
      <c r="F451" s="25">
        <f t="shared" si="99"/>
        <v>2.5</v>
      </c>
      <c r="G451" s="26"/>
      <c r="H451" s="26"/>
      <c r="I451" s="27"/>
      <c r="J451" s="26"/>
      <c r="K451" s="48"/>
      <c r="L451" s="28"/>
      <c r="M451" s="29"/>
      <c r="N451" s="30">
        <f t="shared" si="106"/>
        <v>0</v>
      </c>
      <c r="O451" s="44" t="str">
        <f t="shared" si="100"/>
        <v/>
      </c>
      <c r="P451" s="44" t="str">
        <f t="shared" si="101"/>
        <v/>
      </c>
      <c r="Q451" s="44" t="str">
        <f t="shared" si="102"/>
        <v/>
      </c>
      <c r="R451" s="32" t="str">
        <f t="shared" si="103"/>
        <v/>
      </c>
      <c r="S451" s="33"/>
      <c r="T451" s="91"/>
      <c r="U451" s="35" t="str">
        <f t="shared" si="107"/>
        <v/>
      </c>
      <c r="V451" s="33"/>
      <c r="W451" s="36" t="str">
        <f t="shared" si="108"/>
        <v/>
      </c>
      <c r="X451" s="36" t="str">
        <f t="shared" si="104"/>
        <v/>
      </c>
      <c r="Y451" s="36" t="str">
        <f t="shared" si="105"/>
        <v/>
      </c>
    </row>
    <row r="452" spans="2:25" x14ac:dyDescent="0.25">
      <c r="B452" s="23"/>
      <c r="C452" s="23"/>
      <c r="D452" s="24"/>
      <c r="E452" s="24"/>
      <c r="F452" s="25">
        <f t="shared" si="99"/>
        <v>2.5</v>
      </c>
      <c r="G452" s="26"/>
      <c r="H452" s="26"/>
      <c r="I452" s="27"/>
      <c r="J452" s="26"/>
      <c r="K452" s="48"/>
      <c r="L452" s="28"/>
      <c r="M452" s="29"/>
      <c r="N452" s="30">
        <f t="shared" si="106"/>
        <v>0</v>
      </c>
      <c r="O452" s="44" t="str">
        <f t="shared" si="100"/>
        <v/>
      </c>
      <c r="P452" s="44" t="str">
        <f t="shared" si="101"/>
        <v/>
      </c>
      <c r="Q452" s="44" t="str">
        <f t="shared" si="102"/>
        <v/>
      </c>
      <c r="R452" s="32" t="str">
        <f t="shared" si="103"/>
        <v/>
      </c>
      <c r="S452" s="33"/>
      <c r="T452" s="91"/>
      <c r="U452" s="35" t="str">
        <f t="shared" si="107"/>
        <v/>
      </c>
      <c r="V452" s="33"/>
      <c r="W452" s="36" t="str">
        <f t="shared" si="108"/>
        <v/>
      </c>
      <c r="X452" s="36" t="str">
        <f t="shared" si="104"/>
        <v/>
      </c>
      <c r="Y452" s="36" t="str">
        <f t="shared" si="105"/>
        <v/>
      </c>
    </row>
    <row r="453" spans="2:25" x14ac:dyDescent="0.25">
      <c r="B453" s="23"/>
      <c r="C453" s="23"/>
      <c r="D453" s="24"/>
      <c r="E453" s="24"/>
      <c r="F453" s="25">
        <f t="shared" si="99"/>
        <v>2.5</v>
      </c>
      <c r="G453" s="26"/>
      <c r="H453" s="26"/>
      <c r="I453" s="27"/>
      <c r="J453" s="26"/>
      <c r="K453" s="48"/>
      <c r="L453" s="28"/>
      <c r="M453" s="29"/>
      <c r="N453" s="30">
        <f t="shared" si="106"/>
        <v>0</v>
      </c>
      <c r="O453" s="44" t="str">
        <f t="shared" si="100"/>
        <v/>
      </c>
      <c r="P453" s="44" t="str">
        <f t="shared" si="101"/>
        <v/>
      </c>
      <c r="Q453" s="44" t="str">
        <f t="shared" si="102"/>
        <v/>
      </c>
      <c r="R453" s="32" t="str">
        <f t="shared" si="103"/>
        <v/>
      </c>
      <c r="S453" s="33"/>
      <c r="T453" s="91"/>
      <c r="U453" s="35" t="str">
        <f t="shared" si="107"/>
        <v/>
      </c>
      <c r="V453" s="33"/>
      <c r="W453" s="36" t="str">
        <f t="shared" si="108"/>
        <v/>
      </c>
      <c r="X453" s="36" t="str">
        <f t="shared" si="104"/>
        <v/>
      </c>
      <c r="Y453" s="36" t="str">
        <f t="shared" si="105"/>
        <v/>
      </c>
    </row>
    <row r="454" spans="2:25" x14ac:dyDescent="0.25">
      <c r="B454" s="23"/>
      <c r="C454" s="23"/>
      <c r="D454" s="24"/>
      <c r="E454" s="24"/>
      <c r="F454" s="25">
        <f t="shared" si="99"/>
        <v>2.5</v>
      </c>
      <c r="G454" s="26"/>
      <c r="H454" s="26"/>
      <c r="I454" s="27"/>
      <c r="J454" s="26"/>
      <c r="K454" s="48"/>
      <c r="L454" s="28"/>
      <c r="M454" s="29"/>
      <c r="N454" s="30">
        <f t="shared" si="106"/>
        <v>0</v>
      </c>
      <c r="O454" s="44" t="str">
        <f t="shared" si="100"/>
        <v/>
      </c>
      <c r="P454" s="44" t="str">
        <f t="shared" si="101"/>
        <v/>
      </c>
      <c r="Q454" s="44" t="str">
        <f t="shared" si="102"/>
        <v/>
      </c>
      <c r="R454" s="32" t="str">
        <f t="shared" si="103"/>
        <v/>
      </c>
      <c r="S454" s="33"/>
      <c r="T454" s="91"/>
      <c r="U454" s="35" t="str">
        <f t="shared" si="107"/>
        <v/>
      </c>
      <c r="V454" s="33"/>
      <c r="W454" s="36" t="str">
        <f t="shared" si="108"/>
        <v/>
      </c>
      <c r="X454" s="36" t="str">
        <f t="shared" si="104"/>
        <v/>
      </c>
      <c r="Y454" s="36" t="str">
        <f t="shared" si="105"/>
        <v/>
      </c>
    </row>
    <row r="455" spans="2:25" x14ac:dyDescent="0.25">
      <c r="B455" s="23"/>
      <c r="C455" s="23"/>
      <c r="D455" s="24"/>
      <c r="E455" s="24"/>
      <c r="F455" s="25">
        <f t="shared" ref="F455:F518" si="109">IFERROR(VLOOKUP(E455,$AE$7:$AF$13,2),"-")</f>
        <v>2.5</v>
      </c>
      <c r="G455" s="26"/>
      <c r="H455" s="26"/>
      <c r="I455" s="27"/>
      <c r="J455" s="26"/>
      <c r="K455" s="48"/>
      <c r="L455" s="28"/>
      <c r="M455" s="29"/>
      <c r="N455" s="30">
        <f t="shared" si="106"/>
        <v>0</v>
      </c>
      <c r="O455" s="44" t="str">
        <f t="shared" ref="O455:O518" si="110">IFERROR(IF($K455&lt;=0,"",K455*12/(VLOOKUP($E455,$AE$7:$AL$13,3)*$AC$7*$AC$8)),"")</f>
        <v/>
      </c>
      <c r="P455" s="44" t="str">
        <f t="shared" ref="P455:P518" si="111">IFERROR(IF($L455&lt;=0,"",(L455-R455)*12/(VLOOKUP($E455,$AE$7:$AL$13,3)*$AC$7*$AC$8)),"")</f>
        <v/>
      </c>
      <c r="Q455" s="44" t="str">
        <f t="shared" ref="Q455:Q518" si="112">IFERROR(IF($M455&lt;=0,"",(M455-R455)*12/(VLOOKUP($E455,$AE$7:$AL$13,3)*$AC$7*$AC$8)),"")</f>
        <v/>
      </c>
      <c r="R455" s="32" t="str">
        <f t="shared" ref="R455:R518" si="113">IF(E455="","",VLOOKUP($E455,$AE$7:$AL$13,8))</f>
        <v/>
      </c>
      <c r="S455" s="33"/>
      <c r="T455" s="91"/>
      <c r="U455" s="35" t="str">
        <f t="shared" si="107"/>
        <v/>
      </c>
      <c r="V455" s="33"/>
      <c r="W455" s="36" t="str">
        <f t="shared" si="108"/>
        <v/>
      </c>
      <c r="X455" s="36" t="str">
        <f t="shared" ref="X455:X518" si="114">IF($E455="","",VLOOKUP($E455,$AD$68:$AG$73,4,FALSE))</f>
        <v/>
      </c>
      <c r="Y455" s="36" t="str">
        <f t="shared" ref="Y455:Y518" si="115">IF($E455="","",VLOOKUP($E455,$AD$79:$AG$84,4,FALSE))</f>
        <v/>
      </c>
    </row>
    <row r="456" spans="2:25" x14ac:dyDescent="0.25">
      <c r="B456" s="23"/>
      <c r="C456" s="23"/>
      <c r="D456" s="24"/>
      <c r="E456" s="24"/>
      <c r="F456" s="25">
        <f t="shared" si="109"/>
        <v>2.5</v>
      </c>
      <c r="G456" s="26"/>
      <c r="H456" s="26"/>
      <c r="I456" s="27"/>
      <c r="J456" s="26"/>
      <c r="K456" s="48"/>
      <c r="L456" s="28"/>
      <c r="M456" s="29"/>
      <c r="N456" s="30">
        <f t="shared" ref="N456:N519" si="116">IFERROR(IF($I456&lt;=0,0,(I456-R456)*12/(VLOOKUP($E456,$AE$7:$AL$13,3)*$AC$7*$AC$8)),"")</f>
        <v>0</v>
      </c>
      <c r="O456" s="44" t="str">
        <f t="shared" si="110"/>
        <v/>
      </c>
      <c r="P456" s="44" t="str">
        <f t="shared" si="111"/>
        <v/>
      </c>
      <c r="Q456" s="44" t="str">
        <f t="shared" si="112"/>
        <v/>
      </c>
      <c r="R456" s="32" t="str">
        <f t="shared" si="113"/>
        <v/>
      </c>
      <c r="S456" s="33"/>
      <c r="T456" s="91"/>
      <c r="U456" s="35" t="str">
        <f t="shared" ref="U456:U519" si="117">IF($T456&gt;0,(T456+R456)*12/(VLOOKUP(E456,$AE$7:$AL$12,3)*$AC$7*$AC$8),"")</f>
        <v/>
      </c>
      <c r="V456" s="33"/>
      <c r="W456" s="36" t="str">
        <f t="shared" ref="W456:W519" si="118">IF($E456="","",VLOOKUP($E456,$AD$90:$AG$95,4,FALSE))</f>
        <v/>
      </c>
      <c r="X456" s="36" t="str">
        <f t="shared" si="114"/>
        <v/>
      </c>
      <c r="Y456" s="36" t="str">
        <f t="shared" si="115"/>
        <v/>
      </c>
    </row>
    <row r="457" spans="2:25" x14ac:dyDescent="0.25">
      <c r="B457" s="23"/>
      <c r="C457" s="23"/>
      <c r="D457" s="24"/>
      <c r="E457" s="24"/>
      <c r="F457" s="25">
        <f t="shared" si="109"/>
        <v>2.5</v>
      </c>
      <c r="G457" s="26"/>
      <c r="H457" s="26"/>
      <c r="I457" s="27"/>
      <c r="J457" s="26"/>
      <c r="K457" s="48"/>
      <c r="L457" s="28"/>
      <c r="M457" s="29"/>
      <c r="N457" s="30">
        <f t="shared" si="116"/>
        <v>0</v>
      </c>
      <c r="O457" s="44" t="str">
        <f t="shared" si="110"/>
        <v/>
      </c>
      <c r="P457" s="44" t="str">
        <f t="shared" si="111"/>
        <v/>
      </c>
      <c r="Q457" s="44" t="str">
        <f t="shared" si="112"/>
        <v/>
      </c>
      <c r="R457" s="32" t="str">
        <f t="shared" si="113"/>
        <v/>
      </c>
      <c r="S457" s="33"/>
      <c r="T457" s="91"/>
      <c r="U457" s="35" t="str">
        <f t="shared" si="117"/>
        <v/>
      </c>
      <c r="V457" s="33"/>
      <c r="W457" s="36" t="str">
        <f t="shared" si="118"/>
        <v/>
      </c>
      <c r="X457" s="36" t="str">
        <f t="shared" si="114"/>
        <v/>
      </c>
      <c r="Y457" s="36" t="str">
        <f t="shared" si="115"/>
        <v/>
      </c>
    </row>
    <row r="458" spans="2:25" x14ac:dyDescent="0.25">
      <c r="B458" s="23"/>
      <c r="C458" s="23"/>
      <c r="D458" s="24"/>
      <c r="E458" s="24"/>
      <c r="F458" s="25">
        <f t="shared" si="109"/>
        <v>2.5</v>
      </c>
      <c r="G458" s="26"/>
      <c r="H458" s="26"/>
      <c r="I458" s="27"/>
      <c r="J458" s="26"/>
      <c r="K458" s="48"/>
      <c r="L458" s="28"/>
      <c r="M458" s="29"/>
      <c r="N458" s="30">
        <f t="shared" si="116"/>
        <v>0</v>
      </c>
      <c r="O458" s="44" t="str">
        <f t="shared" si="110"/>
        <v/>
      </c>
      <c r="P458" s="44" t="str">
        <f t="shared" si="111"/>
        <v/>
      </c>
      <c r="Q458" s="44" t="str">
        <f t="shared" si="112"/>
        <v/>
      </c>
      <c r="R458" s="32" t="str">
        <f t="shared" si="113"/>
        <v/>
      </c>
      <c r="S458" s="33"/>
      <c r="T458" s="91"/>
      <c r="U458" s="35" t="str">
        <f t="shared" si="117"/>
        <v/>
      </c>
      <c r="V458" s="33"/>
      <c r="W458" s="36" t="str">
        <f t="shared" si="118"/>
        <v/>
      </c>
      <c r="X458" s="36" t="str">
        <f t="shared" si="114"/>
        <v/>
      </c>
      <c r="Y458" s="36" t="str">
        <f t="shared" si="115"/>
        <v/>
      </c>
    </row>
    <row r="459" spans="2:25" x14ac:dyDescent="0.25">
      <c r="B459" s="23"/>
      <c r="C459" s="23"/>
      <c r="D459" s="24"/>
      <c r="E459" s="24"/>
      <c r="F459" s="25">
        <f t="shared" si="109"/>
        <v>2.5</v>
      </c>
      <c r="G459" s="26"/>
      <c r="H459" s="26"/>
      <c r="I459" s="27"/>
      <c r="J459" s="26"/>
      <c r="K459" s="48"/>
      <c r="L459" s="28"/>
      <c r="M459" s="29"/>
      <c r="N459" s="30">
        <f t="shared" si="116"/>
        <v>0</v>
      </c>
      <c r="O459" s="44" t="str">
        <f t="shared" si="110"/>
        <v/>
      </c>
      <c r="P459" s="44" t="str">
        <f t="shared" si="111"/>
        <v/>
      </c>
      <c r="Q459" s="44" t="str">
        <f t="shared" si="112"/>
        <v/>
      </c>
      <c r="R459" s="32" t="str">
        <f t="shared" si="113"/>
        <v/>
      </c>
      <c r="S459" s="33"/>
      <c r="T459" s="91"/>
      <c r="U459" s="35" t="str">
        <f t="shared" si="117"/>
        <v/>
      </c>
      <c r="V459" s="33"/>
      <c r="W459" s="36" t="str">
        <f t="shared" si="118"/>
        <v/>
      </c>
      <c r="X459" s="36" t="str">
        <f t="shared" si="114"/>
        <v/>
      </c>
      <c r="Y459" s="36" t="str">
        <f t="shared" si="115"/>
        <v/>
      </c>
    </row>
    <row r="460" spans="2:25" x14ac:dyDescent="0.25">
      <c r="B460" s="23"/>
      <c r="C460" s="23"/>
      <c r="D460" s="24"/>
      <c r="E460" s="24"/>
      <c r="F460" s="25">
        <f t="shared" si="109"/>
        <v>2.5</v>
      </c>
      <c r="G460" s="26"/>
      <c r="H460" s="26"/>
      <c r="I460" s="27"/>
      <c r="J460" s="26"/>
      <c r="K460" s="48"/>
      <c r="L460" s="28"/>
      <c r="M460" s="29"/>
      <c r="N460" s="30">
        <f t="shared" si="116"/>
        <v>0</v>
      </c>
      <c r="O460" s="44" t="str">
        <f t="shared" si="110"/>
        <v/>
      </c>
      <c r="P460" s="44" t="str">
        <f t="shared" si="111"/>
        <v/>
      </c>
      <c r="Q460" s="44" t="str">
        <f t="shared" si="112"/>
        <v/>
      </c>
      <c r="R460" s="32" t="str">
        <f t="shared" si="113"/>
        <v/>
      </c>
      <c r="S460" s="33"/>
      <c r="T460" s="91"/>
      <c r="U460" s="35" t="str">
        <f t="shared" si="117"/>
        <v/>
      </c>
      <c r="V460" s="33"/>
      <c r="W460" s="36" t="str">
        <f t="shared" si="118"/>
        <v/>
      </c>
      <c r="X460" s="36" t="str">
        <f t="shared" si="114"/>
        <v/>
      </c>
      <c r="Y460" s="36" t="str">
        <f t="shared" si="115"/>
        <v/>
      </c>
    </row>
    <row r="461" spans="2:25" x14ac:dyDescent="0.25">
      <c r="B461" s="23"/>
      <c r="C461" s="23"/>
      <c r="D461" s="24"/>
      <c r="E461" s="24"/>
      <c r="F461" s="25">
        <f t="shared" si="109"/>
        <v>2.5</v>
      </c>
      <c r="G461" s="26"/>
      <c r="H461" s="26"/>
      <c r="I461" s="27"/>
      <c r="J461" s="26"/>
      <c r="K461" s="48"/>
      <c r="L461" s="28"/>
      <c r="M461" s="29"/>
      <c r="N461" s="30">
        <f t="shared" si="116"/>
        <v>0</v>
      </c>
      <c r="O461" s="44" t="str">
        <f t="shared" si="110"/>
        <v/>
      </c>
      <c r="P461" s="44" t="str">
        <f t="shared" si="111"/>
        <v/>
      </c>
      <c r="Q461" s="44" t="str">
        <f t="shared" si="112"/>
        <v/>
      </c>
      <c r="R461" s="32" t="str">
        <f t="shared" si="113"/>
        <v/>
      </c>
      <c r="S461" s="33"/>
      <c r="T461" s="91"/>
      <c r="U461" s="35" t="str">
        <f t="shared" si="117"/>
        <v/>
      </c>
      <c r="V461" s="33"/>
      <c r="W461" s="36" t="str">
        <f t="shared" si="118"/>
        <v/>
      </c>
      <c r="X461" s="36" t="str">
        <f t="shared" si="114"/>
        <v/>
      </c>
      <c r="Y461" s="36" t="str">
        <f t="shared" si="115"/>
        <v/>
      </c>
    </row>
    <row r="462" spans="2:25" x14ac:dyDescent="0.25">
      <c r="B462" s="23"/>
      <c r="C462" s="23"/>
      <c r="D462" s="24"/>
      <c r="E462" s="24"/>
      <c r="F462" s="25">
        <f t="shared" si="109"/>
        <v>2.5</v>
      </c>
      <c r="G462" s="26"/>
      <c r="H462" s="26"/>
      <c r="I462" s="27"/>
      <c r="J462" s="26"/>
      <c r="K462" s="48"/>
      <c r="L462" s="28"/>
      <c r="M462" s="29"/>
      <c r="N462" s="30">
        <f t="shared" si="116"/>
        <v>0</v>
      </c>
      <c r="O462" s="44" t="str">
        <f t="shared" si="110"/>
        <v/>
      </c>
      <c r="P462" s="44" t="str">
        <f t="shared" si="111"/>
        <v/>
      </c>
      <c r="Q462" s="44" t="str">
        <f t="shared" si="112"/>
        <v/>
      </c>
      <c r="R462" s="32" t="str">
        <f t="shared" si="113"/>
        <v/>
      </c>
      <c r="S462" s="33"/>
      <c r="T462" s="91"/>
      <c r="U462" s="35" t="str">
        <f t="shared" si="117"/>
        <v/>
      </c>
      <c r="V462" s="33"/>
      <c r="W462" s="36" t="str">
        <f t="shared" si="118"/>
        <v/>
      </c>
      <c r="X462" s="36" t="str">
        <f t="shared" si="114"/>
        <v/>
      </c>
      <c r="Y462" s="36" t="str">
        <f t="shared" si="115"/>
        <v/>
      </c>
    </row>
    <row r="463" spans="2:25" x14ac:dyDescent="0.25">
      <c r="B463" s="23"/>
      <c r="C463" s="23"/>
      <c r="D463" s="24"/>
      <c r="E463" s="24"/>
      <c r="F463" s="25">
        <f t="shared" si="109"/>
        <v>2.5</v>
      </c>
      <c r="G463" s="26"/>
      <c r="H463" s="26"/>
      <c r="I463" s="27"/>
      <c r="J463" s="26"/>
      <c r="K463" s="48"/>
      <c r="L463" s="28"/>
      <c r="M463" s="29"/>
      <c r="N463" s="30">
        <f t="shared" si="116"/>
        <v>0</v>
      </c>
      <c r="O463" s="44" t="str">
        <f t="shared" si="110"/>
        <v/>
      </c>
      <c r="P463" s="44" t="str">
        <f t="shared" si="111"/>
        <v/>
      </c>
      <c r="Q463" s="44" t="str">
        <f t="shared" si="112"/>
        <v/>
      </c>
      <c r="R463" s="32" t="str">
        <f t="shared" si="113"/>
        <v/>
      </c>
      <c r="S463" s="33"/>
      <c r="T463" s="91"/>
      <c r="U463" s="35" t="str">
        <f t="shared" si="117"/>
        <v/>
      </c>
      <c r="V463" s="33"/>
      <c r="W463" s="36" t="str">
        <f t="shared" si="118"/>
        <v/>
      </c>
      <c r="X463" s="36" t="str">
        <f t="shared" si="114"/>
        <v/>
      </c>
      <c r="Y463" s="36" t="str">
        <f t="shared" si="115"/>
        <v/>
      </c>
    </row>
    <row r="464" spans="2:25" x14ac:dyDescent="0.25">
      <c r="B464" s="23"/>
      <c r="C464" s="23"/>
      <c r="D464" s="24"/>
      <c r="E464" s="24"/>
      <c r="F464" s="25">
        <f t="shared" si="109"/>
        <v>2.5</v>
      </c>
      <c r="G464" s="26"/>
      <c r="H464" s="26"/>
      <c r="I464" s="27"/>
      <c r="J464" s="26"/>
      <c r="K464" s="48"/>
      <c r="L464" s="28"/>
      <c r="M464" s="29"/>
      <c r="N464" s="30">
        <f t="shared" si="116"/>
        <v>0</v>
      </c>
      <c r="O464" s="44" t="str">
        <f t="shared" si="110"/>
        <v/>
      </c>
      <c r="P464" s="44" t="str">
        <f t="shared" si="111"/>
        <v/>
      </c>
      <c r="Q464" s="44" t="str">
        <f t="shared" si="112"/>
        <v/>
      </c>
      <c r="R464" s="32" t="str">
        <f t="shared" si="113"/>
        <v/>
      </c>
      <c r="S464" s="33"/>
      <c r="T464" s="91"/>
      <c r="U464" s="35" t="str">
        <f t="shared" si="117"/>
        <v/>
      </c>
      <c r="V464" s="33"/>
      <c r="W464" s="36" t="str">
        <f t="shared" si="118"/>
        <v/>
      </c>
      <c r="X464" s="36" t="str">
        <f t="shared" si="114"/>
        <v/>
      </c>
      <c r="Y464" s="36" t="str">
        <f t="shared" si="115"/>
        <v/>
      </c>
    </row>
    <row r="465" spans="2:25" x14ac:dyDescent="0.25">
      <c r="B465" s="23"/>
      <c r="C465" s="23"/>
      <c r="D465" s="24"/>
      <c r="E465" s="24"/>
      <c r="F465" s="25">
        <f t="shared" si="109"/>
        <v>2.5</v>
      </c>
      <c r="G465" s="26"/>
      <c r="H465" s="26"/>
      <c r="I465" s="27"/>
      <c r="J465" s="26"/>
      <c r="K465" s="48"/>
      <c r="L465" s="28"/>
      <c r="M465" s="29"/>
      <c r="N465" s="30">
        <f t="shared" si="116"/>
        <v>0</v>
      </c>
      <c r="O465" s="44" t="str">
        <f t="shared" si="110"/>
        <v/>
      </c>
      <c r="P465" s="44" t="str">
        <f t="shared" si="111"/>
        <v/>
      </c>
      <c r="Q465" s="44" t="str">
        <f t="shared" si="112"/>
        <v/>
      </c>
      <c r="R465" s="32" t="str">
        <f t="shared" si="113"/>
        <v/>
      </c>
      <c r="S465" s="33"/>
      <c r="T465" s="91"/>
      <c r="U465" s="35" t="str">
        <f t="shared" si="117"/>
        <v/>
      </c>
      <c r="V465" s="33"/>
      <c r="W465" s="36" t="str">
        <f t="shared" si="118"/>
        <v/>
      </c>
      <c r="X465" s="36" t="str">
        <f t="shared" si="114"/>
        <v/>
      </c>
      <c r="Y465" s="36" t="str">
        <f t="shared" si="115"/>
        <v/>
      </c>
    </row>
    <row r="466" spans="2:25" x14ac:dyDescent="0.25">
      <c r="B466" s="23"/>
      <c r="C466" s="23"/>
      <c r="D466" s="24"/>
      <c r="E466" s="24"/>
      <c r="F466" s="25">
        <f t="shared" si="109"/>
        <v>2.5</v>
      </c>
      <c r="G466" s="26"/>
      <c r="H466" s="26"/>
      <c r="I466" s="27"/>
      <c r="J466" s="26"/>
      <c r="K466" s="48"/>
      <c r="L466" s="28"/>
      <c r="M466" s="29"/>
      <c r="N466" s="30">
        <f t="shared" si="116"/>
        <v>0</v>
      </c>
      <c r="O466" s="44" t="str">
        <f t="shared" si="110"/>
        <v/>
      </c>
      <c r="P466" s="44" t="str">
        <f t="shared" si="111"/>
        <v/>
      </c>
      <c r="Q466" s="44" t="str">
        <f t="shared" si="112"/>
        <v/>
      </c>
      <c r="R466" s="32" t="str">
        <f t="shared" si="113"/>
        <v/>
      </c>
      <c r="S466" s="33"/>
      <c r="T466" s="91"/>
      <c r="U466" s="35" t="str">
        <f t="shared" si="117"/>
        <v/>
      </c>
      <c r="V466" s="33"/>
      <c r="W466" s="36" t="str">
        <f t="shared" si="118"/>
        <v/>
      </c>
      <c r="X466" s="36" t="str">
        <f t="shared" si="114"/>
        <v/>
      </c>
      <c r="Y466" s="36" t="str">
        <f t="shared" si="115"/>
        <v/>
      </c>
    </row>
    <row r="467" spans="2:25" x14ac:dyDescent="0.25">
      <c r="B467" s="23"/>
      <c r="C467" s="23"/>
      <c r="D467" s="24"/>
      <c r="E467" s="24"/>
      <c r="F467" s="25">
        <f t="shared" si="109"/>
        <v>2.5</v>
      </c>
      <c r="G467" s="26"/>
      <c r="H467" s="26"/>
      <c r="I467" s="27"/>
      <c r="J467" s="26"/>
      <c r="K467" s="48"/>
      <c r="L467" s="28"/>
      <c r="M467" s="29"/>
      <c r="N467" s="30">
        <f t="shared" si="116"/>
        <v>0</v>
      </c>
      <c r="O467" s="44" t="str">
        <f t="shared" si="110"/>
        <v/>
      </c>
      <c r="P467" s="44" t="str">
        <f t="shared" si="111"/>
        <v/>
      </c>
      <c r="Q467" s="44" t="str">
        <f t="shared" si="112"/>
        <v/>
      </c>
      <c r="R467" s="32" t="str">
        <f t="shared" si="113"/>
        <v/>
      </c>
      <c r="S467" s="33"/>
      <c r="T467" s="91"/>
      <c r="U467" s="35" t="str">
        <f t="shared" si="117"/>
        <v/>
      </c>
      <c r="V467" s="33"/>
      <c r="W467" s="36" t="str">
        <f t="shared" si="118"/>
        <v/>
      </c>
      <c r="X467" s="36" t="str">
        <f t="shared" si="114"/>
        <v/>
      </c>
      <c r="Y467" s="36" t="str">
        <f t="shared" si="115"/>
        <v/>
      </c>
    </row>
    <row r="468" spans="2:25" x14ac:dyDescent="0.25">
      <c r="B468" s="23"/>
      <c r="C468" s="23"/>
      <c r="D468" s="24"/>
      <c r="E468" s="24"/>
      <c r="F468" s="25">
        <f t="shared" si="109"/>
        <v>2.5</v>
      </c>
      <c r="G468" s="26"/>
      <c r="H468" s="26"/>
      <c r="I468" s="27"/>
      <c r="J468" s="26"/>
      <c r="K468" s="48"/>
      <c r="L468" s="28"/>
      <c r="M468" s="29"/>
      <c r="N468" s="30">
        <f t="shared" si="116"/>
        <v>0</v>
      </c>
      <c r="O468" s="44" t="str">
        <f t="shared" si="110"/>
        <v/>
      </c>
      <c r="P468" s="44" t="str">
        <f t="shared" si="111"/>
        <v/>
      </c>
      <c r="Q468" s="44" t="str">
        <f t="shared" si="112"/>
        <v/>
      </c>
      <c r="R468" s="32" t="str">
        <f t="shared" si="113"/>
        <v/>
      </c>
      <c r="S468" s="33"/>
      <c r="T468" s="91"/>
      <c r="U468" s="35" t="str">
        <f t="shared" si="117"/>
        <v/>
      </c>
      <c r="V468" s="33"/>
      <c r="W468" s="36" t="str">
        <f t="shared" si="118"/>
        <v/>
      </c>
      <c r="X468" s="36" t="str">
        <f t="shared" si="114"/>
        <v/>
      </c>
      <c r="Y468" s="36" t="str">
        <f t="shared" si="115"/>
        <v/>
      </c>
    </row>
    <row r="469" spans="2:25" x14ac:dyDescent="0.25">
      <c r="B469" s="23"/>
      <c r="C469" s="23"/>
      <c r="D469" s="24"/>
      <c r="E469" s="24"/>
      <c r="F469" s="25">
        <f t="shared" si="109"/>
        <v>2.5</v>
      </c>
      <c r="G469" s="26"/>
      <c r="H469" s="26"/>
      <c r="I469" s="27"/>
      <c r="J469" s="26"/>
      <c r="K469" s="48"/>
      <c r="L469" s="28"/>
      <c r="M469" s="29"/>
      <c r="N469" s="30">
        <f t="shared" si="116"/>
        <v>0</v>
      </c>
      <c r="O469" s="44" t="str">
        <f t="shared" si="110"/>
        <v/>
      </c>
      <c r="P469" s="44" t="str">
        <f t="shared" si="111"/>
        <v/>
      </c>
      <c r="Q469" s="44" t="str">
        <f t="shared" si="112"/>
        <v/>
      </c>
      <c r="R469" s="32" t="str">
        <f t="shared" si="113"/>
        <v/>
      </c>
      <c r="S469" s="33"/>
      <c r="T469" s="91"/>
      <c r="U469" s="35" t="str">
        <f t="shared" si="117"/>
        <v/>
      </c>
      <c r="V469" s="33"/>
      <c r="W469" s="36" t="str">
        <f t="shared" si="118"/>
        <v/>
      </c>
      <c r="X469" s="36" t="str">
        <f t="shared" si="114"/>
        <v/>
      </c>
      <c r="Y469" s="36" t="str">
        <f t="shared" si="115"/>
        <v/>
      </c>
    </row>
    <row r="470" spans="2:25" x14ac:dyDescent="0.25">
      <c r="B470" s="23"/>
      <c r="C470" s="23"/>
      <c r="D470" s="24"/>
      <c r="E470" s="24"/>
      <c r="F470" s="25">
        <f t="shared" si="109"/>
        <v>2.5</v>
      </c>
      <c r="G470" s="26"/>
      <c r="H470" s="26"/>
      <c r="I470" s="27"/>
      <c r="J470" s="26"/>
      <c r="K470" s="48"/>
      <c r="L470" s="28"/>
      <c r="M470" s="29"/>
      <c r="N470" s="30">
        <f t="shared" si="116"/>
        <v>0</v>
      </c>
      <c r="O470" s="44" t="str">
        <f t="shared" si="110"/>
        <v/>
      </c>
      <c r="P470" s="44" t="str">
        <f t="shared" si="111"/>
        <v/>
      </c>
      <c r="Q470" s="44" t="str">
        <f t="shared" si="112"/>
        <v/>
      </c>
      <c r="R470" s="32" t="str">
        <f t="shared" si="113"/>
        <v/>
      </c>
      <c r="S470" s="33"/>
      <c r="T470" s="91"/>
      <c r="U470" s="35" t="str">
        <f t="shared" si="117"/>
        <v/>
      </c>
      <c r="V470" s="33"/>
      <c r="W470" s="36" t="str">
        <f t="shared" si="118"/>
        <v/>
      </c>
      <c r="X470" s="36" t="str">
        <f t="shared" si="114"/>
        <v/>
      </c>
      <c r="Y470" s="36" t="str">
        <f t="shared" si="115"/>
        <v/>
      </c>
    </row>
    <row r="471" spans="2:25" x14ac:dyDescent="0.25">
      <c r="B471" s="23"/>
      <c r="C471" s="23"/>
      <c r="D471" s="24"/>
      <c r="E471" s="24"/>
      <c r="F471" s="25">
        <f t="shared" si="109"/>
        <v>2.5</v>
      </c>
      <c r="G471" s="26"/>
      <c r="H471" s="26"/>
      <c r="I471" s="27"/>
      <c r="J471" s="26"/>
      <c r="K471" s="48"/>
      <c r="L471" s="28"/>
      <c r="M471" s="29"/>
      <c r="N471" s="30">
        <f t="shared" si="116"/>
        <v>0</v>
      </c>
      <c r="O471" s="44" t="str">
        <f t="shared" si="110"/>
        <v/>
      </c>
      <c r="P471" s="44" t="str">
        <f t="shared" si="111"/>
        <v/>
      </c>
      <c r="Q471" s="44" t="str">
        <f t="shared" si="112"/>
        <v/>
      </c>
      <c r="R471" s="32" t="str">
        <f t="shared" si="113"/>
        <v/>
      </c>
      <c r="S471" s="33"/>
      <c r="T471" s="91"/>
      <c r="U471" s="35" t="str">
        <f t="shared" si="117"/>
        <v/>
      </c>
      <c r="V471" s="33"/>
      <c r="W471" s="36" t="str">
        <f t="shared" si="118"/>
        <v/>
      </c>
      <c r="X471" s="36" t="str">
        <f t="shared" si="114"/>
        <v/>
      </c>
      <c r="Y471" s="36" t="str">
        <f t="shared" si="115"/>
        <v/>
      </c>
    </row>
    <row r="472" spans="2:25" x14ac:dyDescent="0.25">
      <c r="B472" s="23"/>
      <c r="C472" s="23"/>
      <c r="D472" s="24"/>
      <c r="E472" s="24"/>
      <c r="F472" s="25">
        <f t="shared" si="109"/>
        <v>2.5</v>
      </c>
      <c r="G472" s="26"/>
      <c r="H472" s="26"/>
      <c r="I472" s="27"/>
      <c r="J472" s="26"/>
      <c r="K472" s="48"/>
      <c r="L472" s="28"/>
      <c r="M472" s="29"/>
      <c r="N472" s="30">
        <f t="shared" si="116"/>
        <v>0</v>
      </c>
      <c r="O472" s="44" t="str">
        <f t="shared" si="110"/>
        <v/>
      </c>
      <c r="P472" s="44" t="str">
        <f t="shared" si="111"/>
        <v/>
      </c>
      <c r="Q472" s="44" t="str">
        <f t="shared" si="112"/>
        <v/>
      </c>
      <c r="R472" s="32" t="str">
        <f t="shared" si="113"/>
        <v/>
      </c>
      <c r="S472" s="33"/>
      <c r="T472" s="91"/>
      <c r="U472" s="35" t="str">
        <f t="shared" si="117"/>
        <v/>
      </c>
      <c r="V472" s="33"/>
      <c r="W472" s="36" t="str">
        <f t="shared" si="118"/>
        <v/>
      </c>
      <c r="X472" s="36" t="str">
        <f t="shared" si="114"/>
        <v/>
      </c>
      <c r="Y472" s="36" t="str">
        <f t="shared" si="115"/>
        <v/>
      </c>
    </row>
    <row r="473" spans="2:25" x14ac:dyDescent="0.25">
      <c r="B473" s="23"/>
      <c r="C473" s="23"/>
      <c r="D473" s="24"/>
      <c r="E473" s="24"/>
      <c r="F473" s="25">
        <f t="shared" si="109"/>
        <v>2.5</v>
      </c>
      <c r="G473" s="26"/>
      <c r="H473" s="26"/>
      <c r="I473" s="27"/>
      <c r="J473" s="26"/>
      <c r="K473" s="48"/>
      <c r="L473" s="28"/>
      <c r="M473" s="29"/>
      <c r="N473" s="30">
        <f t="shared" si="116"/>
        <v>0</v>
      </c>
      <c r="O473" s="44" t="str">
        <f t="shared" si="110"/>
        <v/>
      </c>
      <c r="P473" s="44" t="str">
        <f t="shared" si="111"/>
        <v/>
      </c>
      <c r="Q473" s="44" t="str">
        <f t="shared" si="112"/>
        <v/>
      </c>
      <c r="R473" s="32" t="str">
        <f t="shared" si="113"/>
        <v/>
      </c>
      <c r="S473" s="33"/>
      <c r="T473" s="91"/>
      <c r="U473" s="35" t="str">
        <f t="shared" si="117"/>
        <v/>
      </c>
      <c r="V473" s="33"/>
      <c r="W473" s="36" t="str">
        <f t="shared" si="118"/>
        <v/>
      </c>
      <c r="X473" s="36" t="str">
        <f t="shared" si="114"/>
        <v/>
      </c>
      <c r="Y473" s="36" t="str">
        <f t="shared" si="115"/>
        <v/>
      </c>
    </row>
    <row r="474" spans="2:25" x14ac:dyDescent="0.25">
      <c r="B474" s="23"/>
      <c r="C474" s="23"/>
      <c r="D474" s="24"/>
      <c r="E474" s="24"/>
      <c r="F474" s="25">
        <f t="shared" si="109"/>
        <v>2.5</v>
      </c>
      <c r="G474" s="26"/>
      <c r="H474" s="26"/>
      <c r="I474" s="27"/>
      <c r="J474" s="26"/>
      <c r="K474" s="48"/>
      <c r="L474" s="28"/>
      <c r="M474" s="29"/>
      <c r="N474" s="30">
        <f t="shared" si="116"/>
        <v>0</v>
      </c>
      <c r="O474" s="44" t="str">
        <f t="shared" si="110"/>
        <v/>
      </c>
      <c r="P474" s="44" t="str">
        <f t="shared" si="111"/>
        <v/>
      </c>
      <c r="Q474" s="44" t="str">
        <f t="shared" si="112"/>
        <v/>
      </c>
      <c r="R474" s="32" t="str">
        <f t="shared" si="113"/>
        <v/>
      </c>
      <c r="S474" s="33"/>
      <c r="T474" s="91"/>
      <c r="U474" s="35" t="str">
        <f t="shared" si="117"/>
        <v/>
      </c>
      <c r="V474" s="33"/>
      <c r="W474" s="36" t="str">
        <f t="shared" si="118"/>
        <v/>
      </c>
      <c r="X474" s="36" t="str">
        <f t="shared" si="114"/>
        <v/>
      </c>
      <c r="Y474" s="36" t="str">
        <f t="shared" si="115"/>
        <v/>
      </c>
    </row>
    <row r="475" spans="2:25" x14ac:dyDescent="0.25">
      <c r="B475" s="23"/>
      <c r="C475" s="23"/>
      <c r="D475" s="24"/>
      <c r="E475" s="24"/>
      <c r="F475" s="25">
        <f t="shared" si="109"/>
        <v>2.5</v>
      </c>
      <c r="G475" s="26"/>
      <c r="H475" s="26"/>
      <c r="I475" s="27"/>
      <c r="J475" s="26"/>
      <c r="K475" s="48"/>
      <c r="L475" s="28"/>
      <c r="M475" s="29"/>
      <c r="N475" s="30">
        <f t="shared" si="116"/>
        <v>0</v>
      </c>
      <c r="O475" s="44" t="str">
        <f t="shared" si="110"/>
        <v/>
      </c>
      <c r="P475" s="44" t="str">
        <f t="shared" si="111"/>
        <v/>
      </c>
      <c r="Q475" s="44" t="str">
        <f t="shared" si="112"/>
        <v/>
      </c>
      <c r="R475" s="32" t="str">
        <f t="shared" si="113"/>
        <v/>
      </c>
      <c r="S475" s="33"/>
      <c r="T475" s="91"/>
      <c r="U475" s="35" t="str">
        <f t="shared" si="117"/>
        <v/>
      </c>
      <c r="V475" s="33"/>
      <c r="W475" s="36" t="str">
        <f t="shared" si="118"/>
        <v/>
      </c>
      <c r="X475" s="36" t="str">
        <f t="shared" si="114"/>
        <v/>
      </c>
      <c r="Y475" s="36" t="str">
        <f t="shared" si="115"/>
        <v/>
      </c>
    </row>
    <row r="476" spans="2:25" x14ac:dyDescent="0.25">
      <c r="B476" s="23"/>
      <c r="C476" s="23"/>
      <c r="D476" s="24"/>
      <c r="E476" s="24"/>
      <c r="F476" s="25">
        <f t="shared" si="109"/>
        <v>2.5</v>
      </c>
      <c r="G476" s="26"/>
      <c r="H476" s="26"/>
      <c r="I476" s="27"/>
      <c r="J476" s="26"/>
      <c r="K476" s="48"/>
      <c r="L476" s="28"/>
      <c r="M476" s="29"/>
      <c r="N476" s="30">
        <f t="shared" si="116"/>
        <v>0</v>
      </c>
      <c r="O476" s="44" t="str">
        <f t="shared" si="110"/>
        <v/>
      </c>
      <c r="P476" s="44" t="str">
        <f t="shared" si="111"/>
        <v/>
      </c>
      <c r="Q476" s="44" t="str">
        <f t="shared" si="112"/>
        <v/>
      </c>
      <c r="R476" s="32" t="str">
        <f t="shared" si="113"/>
        <v/>
      </c>
      <c r="S476" s="33"/>
      <c r="T476" s="91"/>
      <c r="U476" s="35" t="str">
        <f t="shared" si="117"/>
        <v/>
      </c>
      <c r="V476" s="33"/>
      <c r="W476" s="36" t="str">
        <f t="shared" si="118"/>
        <v/>
      </c>
      <c r="X476" s="36" t="str">
        <f t="shared" si="114"/>
        <v/>
      </c>
      <c r="Y476" s="36" t="str">
        <f t="shared" si="115"/>
        <v/>
      </c>
    </row>
    <row r="477" spans="2:25" x14ac:dyDescent="0.25">
      <c r="B477" s="23"/>
      <c r="C477" s="23"/>
      <c r="D477" s="24"/>
      <c r="E477" s="24"/>
      <c r="F477" s="25">
        <f t="shared" si="109"/>
        <v>2.5</v>
      </c>
      <c r="G477" s="26"/>
      <c r="H477" s="26"/>
      <c r="I477" s="27"/>
      <c r="J477" s="26"/>
      <c r="K477" s="48"/>
      <c r="L477" s="28"/>
      <c r="M477" s="29"/>
      <c r="N477" s="30">
        <f t="shared" si="116"/>
        <v>0</v>
      </c>
      <c r="O477" s="44" t="str">
        <f t="shared" si="110"/>
        <v/>
      </c>
      <c r="P477" s="44" t="str">
        <f t="shared" si="111"/>
        <v/>
      </c>
      <c r="Q477" s="44" t="str">
        <f t="shared" si="112"/>
        <v/>
      </c>
      <c r="R477" s="32" t="str">
        <f t="shared" si="113"/>
        <v/>
      </c>
      <c r="S477" s="33"/>
      <c r="T477" s="91"/>
      <c r="U477" s="35" t="str">
        <f t="shared" si="117"/>
        <v/>
      </c>
      <c r="V477" s="33"/>
      <c r="W477" s="36" t="str">
        <f t="shared" si="118"/>
        <v/>
      </c>
      <c r="X477" s="36" t="str">
        <f t="shared" si="114"/>
        <v/>
      </c>
      <c r="Y477" s="36" t="str">
        <f t="shared" si="115"/>
        <v/>
      </c>
    </row>
    <row r="478" spans="2:25" x14ac:dyDescent="0.25">
      <c r="B478" s="23"/>
      <c r="C478" s="23"/>
      <c r="D478" s="24"/>
      <c r="E478" s="24"/>
      <c r="F478" s="25">
        <f t="shared" si="109"/>
        <v>2.5</v>
      </c>
      <c r="G478" s="26"/>
      <c r="H478" s="26"/>
      <c r="I478" s="27"/>
      <c r="J478" s="26"/>
      <c r="K478" s="48"/>
      <c r="L478" s="28"/>
      <c r="M478" s="29"/>
      <c r="N478" s="30">
        <f t="shared" si="116"/>
        <v>0</v>
      </c>
      <c r="O478" s="44" t="str">
        <f t="shared" si="110"/>
        <v/>
      </c>
      <c r="P478" s="44" t="str">
        <f t="shared" si="111"/>
        <v/>
      </c>
      <c r="Q478" s="44" t="str">
        <f t="shared" si="112"/>
        <v/>
      </c>
      <c r="R478" s="32" t="str">
        <f t="shared" si="113"/>
        <v/>
      </c>
      <c r="S478" s="33"/>
      <c r="T478" s="91"/>
      <c r="U478" s="35" t="str">
        <f t="shared" si="117"/>
        <v/>
      </c>
      <c r="V478" s="33"/>
      <c r="W478" s="36" t="str">
        <f t="shared" si="118"/>
        <v/>
      </c>
      <c r="X478" s="36" t="str">
        <f t="shared" si="114"/>
        <v/>
      </c>
      <c r="Y478" s="36" t="str">
        <f t="shared" si="115"/>
        <v/>
      </c>
    </row>
    <row r="479" spans="2:25" x14ac:dyDescent="0.25">
      <c r="B479" s="23"/>
      <c r="C479" s="23"/>
      <c r="D479" s="24"/>
      <c r="E479" s="24"/>
      <c r="F479" s="25">
        <f t="shared" si="109"/>
        <v>2.5</v>
      </c>
      <c r="G479" s="26"/>
      <c r="H479" s="26"/>
      <c r="I479" s="27"/>
      <c r="J479" s="26"/>
      <c r="K479" s="48"/>
      <c r="L479" s="28"/>
      <c r="M479" s="29"/>
      <c r="N479" s="30">
        <f t="shared" si="116"/>
        <v>0</v>
      </c>
      <c r="O479" s="44" t="str">
        <f t="shared" si="110"/>
        <v/>
      </c>
      <c r="P479" s="44" t="str">
        <f t="shared" si="111"/>
        <v/>
      </c>
      <c r="Q479" s="44" t="str">
        <f t="shared" si="112"/>
        <v/>
      </c>
      <c r="R479" s="32" t="str">
        <f t="shared" si="113"/>
        <v/>
      </c>
      <c r="S479" s="33"/>
      <c r="T479" s="91"/>
      <c r="U479" s="35" t="str">
        <f t="shared" si="117"/>
        <v/>
      </c>
      <c r="V479" s="33"/>
      <c r="W479" s="36" t="str">
        <f t="shared" si="118"/>
        <v/>
      </c>
      <c r="X479" s="36" t="str">
        <f t="shared" si="114"/>
        <v/>
      </c>
      <c r="Y479" s="36" t="str">
        <f t="shared" si="115"/>
        <v/>
      </c>
    </row>
    <row r="480" spans="2:25" x14ac:dyDescent="0.25">
      <c r="B480" s="23"/>
      <c r="C480" s="23"/>
      <c r="D480" s="24"/>
      <c r="E480" s="24"/>
      <c r="F480" s="25">
        <f t="shared" si="109"/>
        <v>2.5</v>
      </c>
      <c r="G480" s="26"/>
      <c r="H480" s="26"/>
      <c r="I480" s="27"/>
      <c r="J480" s="26"/>
      <c r="K480" s="48"/>
      <c r="L480" s="28"/>
      <c r="M480" s="29"/>
      <c r="N480" s="30">
        <f t="shared" si="116"/>
        <v>0</v>
      </c>
      <c r="O480" s="44" t="str">
        <f t="shared" si="110"/>
        <v/>
      </c>
      <c r="P480" s="44" t="str">
        <f t="shared" si="111"/>
        <v/>
      </c>
      <c r="Q480" s="44" t="str">
        <f t="shared" si="112"/>
        <v/>
      </c>
      <c r="R480" s="32" t="str">
        <f t="shared" si="113"/>
        <v/>
      </c>
      <c r="S480" s="33"/>
      <c r="T480" s="91"/>
      <c r="U480" s="35" t="str">
        <f t="shared" si="117"/>
        <v/>
      </c>
      <c r="V480" s="33"/>
      <c r="W480" s="36" t="str">
        <f t="shared" si="118"/>
        <v/>
      </c>
      <c r="X480" s="36" t="str">
        <f t="shared" si="114"/>
        <v/>
      </c>
      <c r="Y480" s="36" t="str">
        <f t="shared" si="115"/>
        <v/>
      </c>
    </row>
    <row r="481" spans="2:25" x14ac:dyDescent="0.25">
      <c r="B481" s="23"/>
      <c r="C481" s="23"/>
      <c r="D481" s="24"/>
      <c r="E481" s="24"/>
      <c r="F481" s="25">
        <f t="shared" si="109"/>
        <v>2.5</v>
      </c>
      <c r="G481" s="26"/>
      <c r="H481" s="26"/>
      <c r="I481" s="27"/>
      <c r="J481" s="26"/>
      <c r="K481" s="48"/>
      <c r="L481" s="28"/>
      <c r="M481" s="29"/>
      <c r="N481" s="30">
        <f t="shared" si="116"/>
        <v>0</v>
      </c>
      <c r="O481" s="44" t="str">
        <f t="shared" si="110"/>
        <v/>
      </c>
      <c r="P481" s="44" t="str">
        <f t="shared" si="111"/>
        <v/>
      </c>
      <c r="Q481" s="44" t="str">
        <f t="shared" si="112"/>
        <v/>
      </c>
      <c r="R481" s="32" t="str">
        <f t="shared" si="113"/>
        <v/>
      </c>
      <c r="S481" s="33"/>
      <c r="T481" s="91"/>
      <c r="U481" s="35" t="str">
        <f t="shared" si="117"/>
        <v/>
      </c>
      <c r="V481" s="33"/>
      <c r="W481" s="36" t="str">
        <f t="shared" si="118"/>
        <v/>
      </c>
      <c r="X481" s="36" t="str">
        <f t="shared" si="114"/>
        <v/>
      </c>
      <c r="Y481" s="36" t="str">
        <f t="shared" si="115"/>
        <v/>
      </c>
    </row>
    <row r="482" spans="2:25" x14ac:dyDescent="0.25">
      <c r="B482" s="23"/>
      <c r="C482" s="23"/>
      <c r="D482" s="24"/>
      <c r="E482" s="24"/>
      <c r="F482" s="25">
        <f t="shared" si="109"/>
        <v>2.5</v>
      </c>
      <c r="G482" s="26"/>
      <c r="H482" s="26"/>
      <c r="I482" s="27"/>
      <c r="J482" s="26"/>
      <c r="K482" s="48"/>
      <c r="L482" s="28"/>
      <c r="M482" s="29"/>
      <c r="N482" s="30">
        <f t="shared" si="116"/>
        <v>0</v>
      </c>
      <c r="O482" s="44" t="str">
        <f t="shared" si="110"/>
        <v/>
      </c>
      <c r="P482" s="44" t="str">
        <f t="shared" si="111"/>
        <v/>
      </c>
      <c r="Q482" s="44" t="str">
        <f t="shared" si="112"/>
        <v/>
      </c>
      <c r="R482" s="32" t="str">
        <f t="shared" si="113"/>
        <v/>
      </c>
      <c r="S482" s="33"/>
      <c r="T482" s="91"/>
      <c r="U482" s="35" t="str">
        <f t="shared" si="117"/>
        <v/>
      </c>
      <c r="V482" s="33"/>
      <c r="W482" s="36" t="str">
        <f t="shared" si="118"/>
        <v/>
      </c>
      <c r="X482" s="36" t="str">
        <f t="shared" si="114"/>
        <v/>
      </c>
      <c r="Y482" s="36" t="str">
        <f t="shared" si="115"/>
        <v/>
      </c>
    </row>
    <row r="483" spans="2:25" x14ac:dyDescent="0.25">
      <c r="B483" s="23"/>
      <c r="C483" s="23"/>
      <c r="D483" s="24"/>
      <c r="E483" s="24"/>
      <c r="F483" s="25">
        <f t="shared" si="109"/>
        <v>2.5</v>
      </c>
      <c r="G483" s="26"/>
      <c r="H483" s="26"/>
      <c r="I483" s="27"/>
      <c r="J483" s="26"/>
      <c r="K483" s="48"/>
      <c r="L483" s="28"/>
      <c r="M483" s="29"/>
      <c r="N483" s="30">
        <f t="shared" si="116"/>
        <v>0</v>
      </c>
      <c r="O483" s="44" t="str">
        <f t="shared" si="110"/>
        <v/>
      </c>
      <c r="P483" s="44" t="str">
        <f t="shared" si="111"/>
        <v/>
      </c>
      <c r="Q483" s="44" t="str">
        <f t="shared" si="112"/>
        <v/>
      </c>
      <c r="R483" s="32" t="str">
        <f t="shared" si="113"/>
        <v/>
      </c>
      <c r="S483" s="33"/>
      <c r="T483" s="91"/>
      <c r="U483" s="35" t="str">
        <f t="shared" si="117"/>
        <v/>
      </c>
      <c r="V483" s="33"/>
      <c r="W483" s="36" t="str">
        <f t="shared" si="118"/>
        <v/>
      </c>
      <c r="X483" s="36" t="str">
        <f t="shared" si="114"/>
        <v/>
      </c>
      <c r="Y483" s="36" t="str">
        <f t="shared" si="115"/>
        <v/>
      </c>
    </row>
    <row r="484" spans="2:25" x14ac:dyDescent="0.25">
      <c r="B484" s="23"/>
      <c r="C484" s="23"/>
      <c r="D484" s="24"/>
      <c r="E484" s="24"/>
      <c r="F484" s="25">
        <f t="shared" si="109"/>
        <v>2.5</v>
      </c>
      <c r="G484" s="26"/>
      <c r="H484" s="26"/>
      <c r="I484" s="27"/>
      <c r="J484" s="26"/>
      <c r="K484" s="48"/>
      <c r="L484" s="28"/>
      <c r="M484" s="29"/>
      <c r="N484" s="30">
        <f t="shared" si="116"/>
        <v>0</v>
      </c>
      <c r="O484" s="44" t="str">
        <f t="shared" si="110"/>
        <v/>
      </c>
      <c r="P484" s="44" t="str">
        <f t="shared" si="111"/>
        <v/>
      </c>
      <c r="Q484" s="44" t="str">
        <f t="shared" si="112"/>
        <v/>
      </c>
      <c r="R484" s="32" t="str">
        <f t="shared" si="113"/>
        <v/>
      </c>
      <c r="S484" s="33"/>
      <c r="T484" s="91"/>
      <c r="U484" s="35" t="str">
        <f t="shared" si="117"/>
        <v/>
      </c>
      <c r="V484" s="33"/>
      <c r="W484" s="36" t="str">
        <f t="shared" si="118"/>
        <v/>
      </c>
      <c r="X484" s="36" t="str">
        <f t="shared" si="114"/>
        <v/>
      </c>
      <c r="Y484" s="36" t="str">
        <f t="shared" si="115"/>
        <v/>
      </c>
    </row>
    <row r="485" spans="2:25" x14ac:dyDescent="0.25">
      <c r="B485" s="23"/>
      <c r="C485" s="23"/>
      <c r="D485" s="24"/>
      <c r="E485" s="24"/>
      <c r="F485" s="25">
        <f t="shared" si="109"/>
        <v>2.5</v>
      </c>
      <c r="G485" s="26"/>
      <c r="H485" s="26"/>
      <c r="I485" s="27"/>
      <c r="J485" s="26"/>
      <c r="K485" s="48"/>
      <c r="L485" s="28"/>
      <c r="M485" s="29"/>
      <c r="N485" s="30">
        <f t="shared" si="116"/>
        <v>0</v>
      </c>
      <c r="O485" s="44" t="str">
        <f t="shared" si="110"/>
        <v/>
      </c>
      <c r="P485" s="44" t="str">
        <f t="shared" si="111"/>
        <v/>
      </c>
      <c r="Q485" s="44" t="str">
        <f t="shared" si="112"/>
        <v/>
      </c>
      <c r="R485" s="32" t="str">
        <f t="shared" si="113"/>
        <v/>
      </c>
      <c r="S485" s="33"/>
      <c r="T485" s="91"/>
      <c r="U485" s="35" t="str">
        <f t="shared" si="117"/>
        <v/>
      </c>
      <c r="V485" s="33"/>
      <c r="W485" s="36" t="str">
        <f t="shared" si="118"/>
        <v/>
      </c>
      <c r="X485" s="36" t="str">
        <f t="shared" si="114"/>
        <v/>
      </c>
      <c r="Y485" s="36" t="str">
        <f t="shared" si="115"/>
        <v/>
      </c>
    </row>
    <row r="486" spans="2:25" x14ac:dyDescent="0.25">
      <c r="B486" s="23"/>
      <c r="C486" s="23"/>
      <c r="D486" s="24"/>
      <c r="E486" s="24"/>
      <c r="F486" s="25">
        <f t="shared" si="109"/>
        <v>2.5</v>
      </c>
      <c r="G486" s="26"/>
      <c r="H486" s="26"/>
      <c r="I486" s="27"/>
      <c r="J486" s="26"/>
      <c r="K486" s="48"/>
      <c r="L486" s="28"/>
      <c r="M486" s="29"/>
      <c r="N486" s="30">
        <f t="shared" si="116"/>
        <v>0</v>
      </c>
      <c r="O486" s="44" t="str">
        <f t="shared" si="110"/>
        <v/>
      </c>
      <c r="P486" s="44" t="str">
        <f t="shared" si="111"/>
        <v/>
      </c>
      <c r="Q486" s="44" t="str">
        <f t="shared" si="112"/>
        <v/>
      </c>
      <c r="R486" s="32" t="str">
        <f t="shared" si="113"/>
        <v/>
      </c>
      <c r="S486" s="33"/>
      <c r="T486" s="91"/>
      <c r="U486" s="35" t="str">
        <f t="shared" si="117"/>
        <v/>
      </c>
      <c r="V486" s="33"/>
      <c r="W486" s="36" t="str">
        <f t="shared" si="118"/>
        <v/>
      </c>
      <c r="X486" s="36" t="str">
        <f t="shared" si="114"/>
        <v/>
      </c>
      <c r="Y486" s="36" t="str">
        <f t="shared" si="115"/>
        <v/>
      </c>
    </row>
    <row r="487" spans="2:25" x14ac:dyDescent="0.25">
      <c r="B487" s="23"/>
      <c r="C487" s="23"/>
      <c r="D487" s="24"/>
      <c r="E487" s="24"/>
      <c r="F487" s="25">
        <f t="shared" si="109"/>
        <v>2.5</v>
      </c>
      <c r="G487" s="26"/>
      <c r="H487" s="26"/>
      <c r="I487" s="27"/>
      <c r="J487" s="26"/>
      <c r="K487" s="48"/>
      <c r="L487" s="28"/>
      <c r="M487" s="29"/>
      <c r="N487" s="30">
        <f t="shared" si="116"/>
        <v>0</v>
      </c>
      <c r="O487" s="44" t="str">
        <f t="shared" si="110"/>
        <v/>
      </c>
      <c r="P487" s="44" t="str">
        <f t="shared" si="111"/>
        <v/>
      </c>
      <c r="Q487" s="44" t="str">
        <f t="shared" si="112"/>
        <v/>
      </c>
      <c r="R487" s="32" t="str">
        <f t="shared" si="113"/>
        <v/>
      </c>
      <c r="S487" s="33"/>
      <c r="T487" s="91"/>
      <c r="U487" s="35" t="str">
        <f t="shared" si="117"/>
        <v/>
      </c>
      <c r="V487" s="33"/>
      <c r="W487" s="36" t="str">
        <f t="shared" si="118"/>
        <v/>
      </c>
      <c r="X487" s="36" t="str">
        <f t="shared" si="114"/>
        <v/>
      </c>
      <c r="Y487" s="36" t="str">
        <f t="shared" si="115"/>
        <v/>
      </c>
    </row>
    <row r="488" spans="2:25" x14ac:dyDescent="0.25">
      <c r="B488" s="23"/>
      <c r="C488" s="23"/>
      <c r="D488" s="24"/>
      <c r="E488" s="24"/>
      <c r="F488" s="25">
        <f t="shared" si="109"/>
        <v>2.5</v>
      </c>
      <c r="G488" s="26"/>
      <c r="H488" s="26"/>
      <c r="I488" s="27"/>
      <c r="J488" s="26"/>
      <c r="K488" s="48"/>
      <c r="L488" s="28"/>
      <c r="M488" s="29"/>
      <c r="N488" s="30">
        <f t="shared" si="116"/>
        <v>0</v>
      </c>
      <c r="O488" s="44" t="str">
        <f t="shared" si="110"/>
        <v/>
      </c>
      <c r="P488" s="44" t="str">
        <f t="shared" si="111"/>
        <v/>
      </c>
      <c r="Q488" s="44" t="str">
        <f t="shared" si="112"/>
        <v/>
      </c>
      <c r="R488" s="32" t="str">
        <f t="shared" si="113"/>
        <v/>
      </c>
      <c r="S488" s="33"/>
      <c r="T488" s="91"/>
      <c r="U488" s="35" t="str">
        <f t="shared" si="117"/>
        <v/>
      </c>
      <c r="V488" s="33"/>
      <c r="W488" s="36" t="str">
        <f t="shared" si="118"/>
        <v/>
      </c>
      <c r="X488" s="36" t="str">
        <f t="shared" si="114"/>
        <v/>
      </c>
      <c r="Y488" s="36" t="str">
        <f t="shared" si="115"/>
        <v/>
      </c>
    </row>
    <row r="489" spans="2:25" x14ac:dyDescent="0.25">
      <c r="B489" s="23"/>
      <c r="C489" s="23"/>
      <c r="D489" s="24"/>
      <c r="E489" s="24"/>
      <c r="F489" s="25">
        <f t="shared" si="109"/>
        <v>2.5</v>
      </c>
      <c r="G489" s="26"/>
      <c r="H489" s="26"/>
      <c r="I489" s="27"/>
      <c r="J489" s="26"/>
      <c r="K489" s="48"/>
      <c r="L489" s="28"/>
      <c r="M489" s="29"/>
      <c r="N489" s="30">
        <f t="shared" si="116"/>
        <v>0</v>
      </c>
      <c r="O489" s="44" t="str">
        <f t="shared" si="110"/>
        <v/>
      </c>
      <c r="P489" s="44" t="str">
        <f t="shared" si="111"/>
        <v/>
      </c>
      <c r="Q489" s="44" t="str">
        <f t="shared" si="112"/>
        <v/>
      </c>
      <c r="R489" s="32" t="str">
        <f t="shared" si="113"/>
        <v/>
      </c>
      <c r="S489" s="33"/>
      <c r="T489" s="91"/>
      <c r="U489" s="35" t="str">
        <f t="shared" si="117"/>
        <v/>
      </c>
      <c r="V489" s="33"/>
      <c r="W489" s="36" t="str">
        <f t="shared" si="118"/>
        <v/>
      </c>
      <c r="X489" s="36" t="str">
        <f t="shared" si="114"/>
        <v/>
      </c>
      <c r="Y489" s="36" t="str">
        <f t="shared" si="115"/>
        <v/>
      </c>
    </row>
    <row r="490" spans="2:25" x14ac:dyDescent="0.25">
      <c r="B490" s="23"/>
      <c r="C490" s="23"/>
      <c r="D490" s="24"/>
      <c r="E490" s="24"/>
      <c r="F490" s="25">
        <f t="shared" si="109"/>
        <v>2.5</v>
      </c>
      <c r="G490" s="26"/>
      <c r="H490" s="26"/>
      <c r="I490" s="27"/>
      <c r="J490" s="26"/>
      <c r="K490" s="48"/>
      <c r="L490" s="28"/>
      <c r="M490" s="29"/>
      <c r="N490" s="30">
        <f t="shared" si="116"/>
        <v>0</v>
      </c>
      <c r="O490" s="44" t="str">
        <f t="shared" si="110"/>
        <v/>
      </c>
      <c r="P490" s="44" t="str">
        <f t="shared" si="111"/>
        <v/>
      </c>
      <c r="Q490" s="44" t="str">
        <f t="shared" si="112"/>
        <v/>
      </c>
      <c r="R490" s="32" t="str">
        <f t="shared" si="113"/>
        <v/>
      </c>
      <c r="S490" s="33"/>
      <c r="T490" s="91"/>
      <c r="U490" s="35" t="str">
        <f t="shared" si="117"/>
        <v/>
      </c>
      <c r="V490" s="33"/>
      <c r="W490" s="36" t="str">
        <f t="shared" si="118"/>
        <v/>
      </c>
      <c r="X490" s="36" t="str">
        <f t="shared" si="114"/>
        <v/>
      </c>
      <c r="Y490" s="36" t="str">
        <f t="shared" si="115"/>
        <v/>
      </c>
    </row>
    <row r="491" spans="2:25" x14ac:dyDescent="0.25">
      <c r="B491" s="23"/>
      <c r="C491" s="23"/>
      <c r="D491" s="24"/>
      <c r="E491" s="24"/>
      <c r="F491" s="25">
        <f t="shared" si="109"/>
        <v>2.5</v>
      </c>
      <c r="G491" s="26"/>
      <c r="H491" s="26"/>
      <c r="I491" s="27"/>
      <c r="J491" s="26"/>
      <c r="K491" s="48"/>
      <c r="L491" s="28"/>
      <c r="M491" s="29"/>
      <c r="N491" s="30">
        <f t="shared" si="116"/>
        <v>0</v>
      </c>
      <c r="O491" s="44" t="str">
        <f t="shared" si="110"/>
        <v/>
      </c>
      <c r="P491" s="44" t="str">
        <f t="shared" si="111"/>
        <v/>
      </c>
      <c r="Q491" s="44" t="str">
        <f t="shared" si="112"/>
        <v/>
      </c>
      <c r="R491" s="32" t="str">
        <f t="shared" si="113"/>
        <v/>
      </c>
      <c r="S491" s="33"/>
      <c r="T491" s="91"/>
      <c r="U491" s="35" t="str">
        <f t="shared" si="117"/>
        <v/>
      </c>
      <c r="V491" s="33"/>
      <c r="W491" s="36" t="str">
        <f t="shared" si="118"/>
        <v/>
      </c>
      <c r="X491" s="36" t="str">
        <f t="shared" si="114"/>
        <v/>
      </c>
      <c r="Y491" s="36" t="str">
        <f t="shared" si="115"/>
        <v/>
      </c>
    </row>
    <row r="492" spans="2:25" x14ac:dyDescent="0.25">
      <c r="B492" s="23"/>
      <c r="C492" s="23"/>
      <c r="D492" s="24"/>
      <c r="E492" s="24"/>
      <c r="F492" s="25">
        <f t="shared" si="109"/>
        <v>2.5</v>
      </c>
      <c r="G492" s="26"/>
      <c r="H492" s="26"/>
      <c r="I492" s="27"/>
      <c r="J492" s="26"/>
      <c r="K492" s="48"/>
      <c r="L492" s="28"/>
      <c r="M492" s="29"/>
      <c r="N492" s="30">
        <f t="shared" si="116"/>
        <v>0</v>
      </c>
      <c r="O492" s="44" t="str">
        <f t="shared" si="110"/>
        <v/>
      </c>
      <c r="P492" s="44" t="str">
        <f t="shared" si="111"/>
        <v/>
      </c>
      <c r="Q492" s="44" t="str">
        <f t="shared" si="112"/>
        <v/>
      </c>
      <c r="R492" s="32" t="str">
        <f t="shared" si="113"/>
        <v/>
      </c>
      <c r="S492" s="33"/>
      <c r="T492" s="91"/>
      <c r="U492" s="35" t="str">
        <f t="shared" si="117"/>
        <v/>
      </c>
      <c r="V492" s="33"/>
      <c r="W492" s="36" t="str">
        <f t="shared" si="118"/>
        <v/>
      </c>
      <c r="X492" s="36" t="str">
        <f t="shared" si="114"/>
        <v/>
      </c>
      <c r="Y492" s="36" t="str">
        <f t="shared" si="115"/>
        <v/>
      </c>
    </row>
    <row r="493" spans="2:25" x14ac:dyDescent="0.25">
      <c r="B493" s="23"/>
      <c r="C493" s="23"/>
      <c r="D493" s="24"/>
      <c r="E493" s="24"/>
      <c r="F493" s="25">
        <f t="shared" si="109"/>
        <v>2.5</v>
      </c>
      <c r="G493" s="26"/>
      <c r="H493" s="26"/>
      <c r="I493" s="27"/>
      <c r="J493" s="26"/>
      <c r="K493" s="48"/>
      <c r="L493" s="28"/>
      <c r="M493" s="29"/>
      <c r="N493" s="30">
        <f t="shared" si="116"/>
        <v>0</v>
      </c>
      <c r="O493" s="44" t="str">
        <f t="shared" si="110"/>
        <v/>
      </c>
      <c r="P493" s="44" t="str">
        <f t="shared" si="111"/>
        <v/>
      </c>
      <c r="Q493" s="44" t="str">
        <f t="shared" si="112"/>
        <v/>
      </c>
      <c r="R493" s="32" t="str">
        <f t="shared" si="113"/>
        <v/>
      </c>
      <c r="S493" s="33"/>
      <c r="T493" s="91"/>
      <c r="U493" s="35" t="str">
        <f t="shared" si="117"/>
        <v/>
      </c>
      <c r="V493" s="33"/>
      <c r="W493" s="36" t="str">
        <f t="shared" si="118"/>
        <v/>
      </c>
      <c r="X493" s="36" t="str">
        <f t="shared" si="114"/>
        <v/>
      </c>
      <c r="Y493" s="36" t="str">
        <f t="shared" si="115"/>
        <v/>
      </c>
    </row>
    <row r="494" spans="2:25" x14ac:dyDescent="0.25">
      <c r="B494" s="23"/>
      <c r="C494" s="23"/>
      <c r="D494" s="24"/>
      <c r="E494" s="24"/>
      <c r="F494" s="25">
        <f t="shared" si="109"/>
        <v>2.5</v>
      </c>
      <c r="G494" s="26"/>
      <c r="H494" s="26"/>
      <c r="I494" s="27"/>
      <c r="J494" s="26"/>
      <c r="K494" s="48"/>
      <c r="L494" s="28"/>
      <c r="M494" s="29"/>
      <c r="N494" s="30">
        <f t="shared" si="116"/>
        <v>0</v>
      </c>
      <c r="O494" s="44" t="str">
        <f t="shared" si="110"/>
        <v/>
      </c>
      <c r="P494" s="44" t="str">
        <f t="shared" si="111"/>
        <v/>
      </c>
      <c r="Q494" s="44" t="str">
        <f t="shared" si="112"/>
        <v/>
      </c>
      <c r="R494" s="32" t="str">
        <f t="shared" si="113"/>
        <v/>
      </c>
      <c r="S494" s="33"/>
      <c r="T494" s="91"/>
      <c r="U494" s="35" t="str">
        <f t="shared" si="117"/>
        <v/>
      </c>
      <c r="V494" s="33"/>
      <c r="W494" s="36" t="str">
        <f t="shared" si="118"/>
        <v/>
      </c>
      <c r="X494" s="36" t="str">
        <f t="shared" si="114"/>
        <v/>
      </c>
      <c r="Y494" s="36" t="str">
        <f t="shared" si="115"/>
        <v/>
      </c>
    </row>
    <row r="495" spans="2:25" x14ac:dyDescent="0.25">
      <c r="B495" s="23"/>
      <c r="C495" s="23"/>
      <c r="D495" s="24"/>
      <c r="E495" s="24"/>
      <c r="F495" s="25">
        <f t="shared" si="109"/>
        <v>2.5</v>
      </c>
      <c r="G495" s="26"/>
      <c r="H495" s="26"/>
      <c r="I495" s="27"/>
      <c r="J495" s="26"/>
      <c r="K495" s="48"/>
      <c r="L495" s="28"/>
      <c r="M495" s="29"/>
      <c r="N495" s="30">
        <f t="shared" si="116"/>
        <v>0</v>
      </c>
      <c r="O495" s="44" t="str">
        <f t="shared" si="110"/>
        <v/>
      </c>
      <c r="P495" s="44" t="str">
        <f t="shared" si="111"/>
        <v/>
      </c>
      <c r="Q495" s="44" t="str">
        <f t="shared" si="112"/>
        <v/>
      </c>
      <c r="R495" s="32" t="str">
        <f t="shared" si="113"/>
        <v/>
      </c>
      <c r="S495" s="33"/>
      <c r="T495" s="91"/>
      <c r="U495" s="35" t="str">
        <f t="shared" si="117"/>
        <v/>
      </c>
      <c r="V495" s="33"/>
      <c r="W495" s="36" t="str">
        <f t="shared" si="118"/>
        <v/>
      </c>
      <c r="X495" s="36" t="str">
        <f t="shared" si="114"/>
        <v/>
      </c>
      <c r="Y495" s="36" t="str">
        <f t="shared" si="115"/>
        <v/>
      </c>
    </row>
    <row r="496" spans="2:25" x14ac:dyDescent="0.25">
      <c r="B496" s="23"/>
      <c r="C496" s="23"/>
      <c r="D496" s="24"/>
      <c r="E496" s="24"/>
      <c r="F496" s="25">
        <f t="shared" si="109"/>
        <v>2.5</v>
      </c>
      <c r="G496" s="26"/>
      <c r="H496" s="26"/>
      <c r="I496" s="27"/>
      <c r="J496" s="26"/>
      <c r="K496" s="48"/>
      <c r="L496" s="28"/>
      <c r="M496" s="29"/>
      <c r="N496" s="30">
        <f t="shared" si="116"/>
        <v>0</v>
      </c>
      <c r="O496" s="44" t="str">
        <f t="shared" si="110"/>
        <v/>
      </c>
      <c r="P496" s="44" t="str">
        <f t="shared" si="111"/>
        <v/>
      </c>
      <c r="Q496" s="44" t="str">
        <f t="shared" si="112"/>
        <v/>
      </c>
      <c r="R496" s="32" t="str">
        <f t="shared" si="113"/>
        <v/>
      </c>
      <c r="S496" s="33"/>
      <c r="T496" s="91"/>
      <c r="U496" s="35" t="str">
        <f t="shared" si="117"/>
        <v/>
      </c>
      <c r="V496" s="33"/>
      <c r="W496" s="36" t="str">
        <f t="shared" si="118"/>
        <v/>
      </c>
      <c r="X496" s="36" t="str">
        <f t="shared" si="114"/>
        <v/>
      </c>
      <c r="Y496" s="36" t="str">
        <f t="shared" si="115"/>
        <v/>
      </c>
    </row>
    <row r="497" spans="2:25" x14ac:dyDescent="0.25">
      <c r="B497" s="23"/>
      <c r="C497" s="23"/>
      <c r="D497" s="24"/>
      <c r="E497" s="24"/>
      <c r="F497" s="25">
        <f t="shared" si="109"/>
        <v>2.5</v>
      </c>
      <c r="G497" s="26"/>
      <c r="H497" s="26"/>
      <c r="I497" s="27"/>
      <c r="J497" s="26"/>
      <c r="K497" s="48"/>
      <c r="L497" s="28"/>
      <c r="M497" s="29"/>
      <c r="N497" s="30">
        <f t="shared" si="116"/>
        <v>0</v>
      </c>
      <c r="O497" s="44" t="str">
        <f t="shared" si="110"/>
        <v/>
      </c>
      <c r="P497" s="44" t="str">
        <f t="shared" si="111"/>
        <v/>
      </c>
      <c r="Q497" s="44" t="str">
        <f t="shared" si="112"/>
        <v/>
      </c>
      <c r="R497" s="32" t="str">
        <f t="shared" si="113"/>
        <v/>
      </c>
      <c r="S497" s="33"/>
      <c r="T497" s="91"/>
      <c r="U497" s="35" t="str">
        <f t="shared" si="117"/>
        <v/>
      </c>
      <c r="V497" s="33"/>
      <c r="W497" s="36" t="str">
        <f t="shared" si="118"/>
        <v/>
      </c>
      <c r="X497" s="36" t="str">
        <f t="shared" si="114"/>
        <v/>
      </c>
      <c r="Y497" s="36" t="str">
        <f t="shared" si="115"/>
        <v/>
      </c>
    </row>
    <row r="498" spans="2:25" x14ac:dyDescent="0.25">
      <c r="B498" s="23"/>
      <c r="C498" s="23"/>
      <c r="D498" s="24"/>
      <c r="E498" s="24"/>
      <c r="F498" s="25">
        <f t="shared" si="109"/>
        <v>2.5</v>
      </c>
      <c r="G498" s="26"/>
      <c r="H498" s="26"/>
      <c r="I498" s="27"/>
      <c r="J498" s="26"/>
      <c r="K498" s="48"/>
      <c r="L498" s="28"/>
      <c r="M498" s="29"/>
      <c r="N498" s="30">
        <f t="shared" si="116"/>
        <v>0</v>
      </c>
      <c r="O498" s="44" t="str">
        <f t="shared" si="110"/>
        <v/>
      </c>
      <c r="P498" s="44" t="str">
        <f t="shared" si="111"/>
        <v/>
      </c>
      <c r="Q498" s="44" t="str">
        <f t="shared" si="112"/>
        <v/>
      </c>
      <c r="R498" s="32" t="str">
        <f t="shared" si="113"/>
        <v/>
      </c>
      <c r="S498" s="33"/>
      <c r="T498" s="91"/>
      <c r="U498" s="35" t="str">
        <f t="shared" si="117"/>
        <v/>
      </c>
      <c r="V498" s="33"/>
      <c r="W498" s="36" t="str">
        <f t="shared" si="118"/>
        <v/>
      </c>
      <c r="X498" s="36" t="str">
        <f t="shared" si="114"/>
        <v/>
      </c>
      <c r="Y498" s="36" t="str">
        <f t="shared" si="115"/>
        <v/>
      </c>
    </row>
    <row r="499" spans="2:25" x14ac:dyDescent="0.25">
      <c r="B499" s="23"/>
      <c r="C499" s="23"/>
      <c r="D499" s="24"/>
      <c r="E499" s="24"/>
      <c r="F499" s="25">
        <f t="shared" si="109"/>
        <v>2.5</v>
      </c>
      <c r="G499" s="26"/>
      <c r="H499" s="26"/>
      <c r="I499" s="27"/>
      <c r="J499" s="26"/>
      <c r="K499" s="48"/>
      <c r="L499" s="28"/>
      <c r="M499" s="29"/>
      <c r="N499" s="30">
        <f t="shared" si="116"/>
        <v>0</v>
      </c>
      <c r="O499" s="44" t="str">
        <f t="shared" si="110"/>
        <v/>
      </c>
      <c r="P499" s="44" t="str">
        <f t="shared" si="111"/>
        <v/>
      </c>
      <c r="Q499" s="44" t="str">
        <f t="shared" si="112"/>
        <v/>
      </c>
      <c r="R499" s="32" t="str">
        <f t="shared" si="113"/>
        <v/>
      </c>
      <c r="S499" s="33"/>
      <c r="T499" s="91"/>
      <c r="U499" s="35" t="str">
        <f t="shared" si="117"/>
        <v/>
      </c>
      <c r="V499" s="33"/>
      <c r="W499" s="36" t="str">
        <f t="shared" si="118"/>
        <v/>
      </c>
      <c r="X499" s="36" t="str">
        <f t="shared" si="114"/>
        <v/>
      </c>
      <c r="Y499" s="36" t="str">
        <f t="shared" si="115"/>
        <v/>
      </c>
    </row>
    <row r="500" spans="2:25" x14ac:dyDescent="0.25">
      <c r="B500" s="23"/>
      <c r="C500" s="23"/>
      <c r="D500" s="24"/>
      <c r="E500" s="24"/>
      <c r="F500" s="25">
        <f t="shared" si="109"/>
        <v>2.5</v>
      </c>
      <c r="G500" s="26"/>
      <c r="H500" s="26"/>
      <c r="I500" s="27"/>
      <c r="J500" s="26"/>
      <c r="K500" s="48"/>
      <c r="L500" s="28"/>
      <c r="M500" s="29"/>
      <c r="N500" s="30">
        <f t="shared" si="116"/>
        <v>0</v>
      </c>
      <c r="O500" s="44" t="str">
        <f t="shared" si="110"/>
        <v/>
      </c>
      <c r="P500" s="44" t="str">
        <f t="shared" si="111"/>
        <v/>
      </c>
      <c r="Q500" s="44" t="str">
        <f t="shared" si="112"/>
        <v/>
      </c>
      <c r="R500" s="32" t="str">
        <f t="shared" si="113"/>
        <v/>
      </c>
      <c r="S500" s="33"/>
      <c r="T500" s="91"/>
      <c r="U500" s="35" t="str">
        <f t="shared" si="117"/>
        <v/>
      </c>
      <c r="V500" s="33"/>
      <c r="W500" s="36" t="str">
        <f t="shared" si="118"/>
        <v/>
      </c>
      <c r="X500" s="36" t="str">
        <f t="shared" si="114"/>
        <v/>
      </c>
      <c r="Y500" s="36" t="str">
        <f t="shared" si="115"/>
        <v/>
      </c>
    </row>
    <row r="501" spans="2:25" x14ac:dyDescent="0.25">
      <c r="B501" s="23"/>
      <c r="C501" s="23"/>
      <c r="D501" s="24"/>
      <c r="E501" s="24"/>
      <c r="F501" s="25">
        <f t="shared" si="109"/>
        <v>2.5</v>
      </c>
      <c r="G501" s="26"/>
      <c r="H501" s="26"/>
      <c r="I501" s="27"/>
      <c r="J501" s="26"/>
      <c r="K501" s="48"/>
      <c r="L501" s="28"/>
      <c r="M501" s="29"/>
      <c r="N501" s="30">
        <f t="shared" si="116"/>
        <v>0</v>
      </c>
      <c r="O501" s="44" t="str">
        <f t="shared" si="110"/>
        <v/>
      </c>
      <c r="P501" s="44" t="str">
        <f t="shared" si="111"/>
        <v/>
      </c>
      <c r="Q501" s="44" t="str">
        <f t="shared" si="112"/>
        <v/>
      </c>
      <c r="R501" s="32" t="str">
        <f t="shared" si="113"/>
        <v/>
      </c>
      <c r="S501" s="33"/>
      <c r="T501" s="91"/>
      <c r="U501" s="35" t="str">
        <f t="shared" si="117"/>
        <v/>
      </c>
      <c r="V501" s="33"/>
      <c r="W501" s="36" t="str">
        <f t="shared" si="118"/>
        <v/>
      </c>
      <c r="X501" s="36" t="str">
        <f t="shared" si="114"/>
        <v/>
      </c>
      <c r="Y501" s="36" t="str">
        <f t="shared" si="115"/>
        <v/>
      </c>
    </row>
    <row r="502" spans="2:25" x14ac:dyDescent="0.25">
      <c r="B502" s="23"/>
      <c r="C502" s="23"/>
      <c r="D502" s="24"/>
      <c r="E502" s="24"/>
      <c r="F502" s="25">
        <f t="shared" si="109"/>
        <v>2.5</v>
      </c>
      <c r="G502" s="26"/>
      <c r="H502" s="26"/>
      <c r="I502" s="27"/>
      <c r="J502" s="26"/>
      <c r="K502" s="48"/>
      <c r="L502" s="28"/>
      <c r="M502" s="29"/>
      <c r="N502" s="30">
        <f t="shared" si="116"/>
        <v>0</v>
      </c>
      <c r="O502" s="44" t="str">
        <f t="shared" si="110"/>
        <v/>
      </c>
      <c r="P502" s="44" t="str">
        <f t="shared" si="111"/>
        <v/>
      </c>
      <c r="Q502" s="44" t="str">
        <f t="shared" si="112"/>
        <v/>
      </c>
      <c r="R502" s="32" t="str">
        <f t="shared" si="113"/>
        <v/>
      </c>
      <c r="S502" s="33"/>
      <c r="T502" s="91"/>
      <c r="U502" s="35" t="str">
        <f t="shared" si="117"/>
        <v/>
      </c>
      <c r="V502" s="33"/>
      <c r="W502" s="36" t="str">
        <f t="shared" si="118"/>
        <v/>
      </c>
      <c r="X502" s="36" t="str">
        <f t="shared" si="114"/>
        <v/>
      </c>
      <c r="Y502" s="36" t="str">
        <f t="shared" si="115"/>
        <v/>
      </c>
    </row>
    <row r="503" spans="2:25" x14ac:dyDescent="0.25">
      <c r="B503" s="23"/>
      <c r="C503" s="23"/>
      <c r="D503" s="24"/>
      <c r="E503" s="24"/>
      <c r="F503" s="25">
        <f t="shared" si="109"/>
        <v>2.5</v>
      </c>
      <c r="G503" s="26"/>
      <c r="H503" s="26"/>
      <c r="I503" s="27"/>
      <c r="J503" s="26"/>
      <c r="K503" s="48"/>
      <c r="L503" s="28"/>
      <c r="M503" s="29"/>
      <c r="N503" s="30">
        <f t="shared" si="116"/>
        <v>0</v>
      </c>
      <c r="O503" s="44" t="str">
        <f t="shared" si="110"/>
        <v/>
      </c>
      <c r="P503" s="44" t="str">
        <f t="shared" si="111"/>
        <v/>
      </c>
      <c r="Q503" s="44" t="str">
        <f t="shared" si="112"/>
        <v/>
      </c>
      <c r="R503" s="32" t="str">
        <f t="shared" si="113"/>
        <v/>
      </c>
      <c r="S503" s="33"/>
      <c r="T503" s="91"/>
      <c r="U503" s="35" t="str">
        <f t="shared" si="117"/>
        <v/>
      </c>
      <c r="V503" s="33"/>
      <c r="W503" s="36" t="str">
        <f t="shared" si="118"/>
        <v/>
      </c>
      <c r="X503" s="36" t="str">
        <f t="shared" si="114"/>
        <v/>
      </c>
      <c r="Y503" s="36" t="str">
        <f t="shared" si="115"/>
        <v/>
      </c>
    </row>
    <row r="504" spans="2:25" x14ac:dyDescent="0.25">
      <c r="B504" s="23"/>
      <c r="C504" s="23"/>
      <c r="D504" s="24"/>
      <c r="E504" s="24"/>
      <c r="F504" s="25">
        <f t="shared" si="109"/>
        <v>2.5</v>
      </c>
      <c r="G504" s="26"/>
      <c r="H504" s="26"/>
      <c r="I504" s="27"/>
      <c r="J504" s="26"/>
      <c r="K504" s="48"/>
      <c r="L504" s="28"/>
      <c r="M504" s="29"/>
      <c r="N504" s="30">
        <f t="shared" si="116"/>
        <v>0</v>
      </c>
      <c r="O504" s="44" t="str">
        <f t="shared" si="110"/>
        <v/>
      </c>
      <c r="P504" s="44" t="str">
        <f t="shared" si="111"/>
        <v/>
      </c>
      <c r="Q504" s="44" t="str">
        <f t="shared" si="112"/>
        <v/>
      </c>
      <c r="R504" s="32" t="str">
        <f t="shared" si="113"/>
        <v/>
      </c>
      <c r="S504" s="33"/>
      <c r="T504" s="91"/>
      <c r="U504" s="35" t="str">
        <f t="shared" si="117"/>
        <v/>
      </c>
      <c r="V504" s="33"/>
      <c r="W504" s="36" t="str">
        <f t="shared" si="118"/>
        <v/>
      </c>
      <c r="X504" s="36" t="str">
        <f t="shared" si="114"/>
        <v/>
      </c>
      <c r="Y504" s="36" t="str">
        <f t="shared" si="115"/>
        <v/>
      </c>
    </row>
    <row r="505" spans="2:25" x14ac:dyDescent="0.25">
      <c r="B505" s="23"/>
      <c r="C505" s="23"/>
      <c r="D505" s="24"/>
      <c r="E505" s="24"/>
      <c r="F505" s="25">
        <f t="shared" si="109"/>
        <v>2.5</v>
      </c>
      <c r="G505" s="26"/>
      <c r="H505" s="26"/>
      <c r="I505" s="27"/>
      <c r="J505" s="26"/>
      <c r="K505" s="48"/>
      <c r="L505" s="28"/>
      <c r="M505" s="29"/>
      <c r="N505" s="30">
        <f t="shared" si="116"/>
        <v>0</v>
      </c>
      <c r="O505" s="44" t="str">
        <f t="shared" si="110"/>
        <v/>
      </c>
      <c r="P505" s="44" t="str">
        <f t="shared" si="111"/>
        <v/>
      </c>
      <c r="Q505" s="44" t="str">
        <f t="shared" si="112"/>
        <v/>
      </c>
      <c r="R505" s="32" t="str">
        <f t="shared" si="113"/>
        <v/>
      </c>
      <c r="S505" s="33"/>
      <c r="T505" s="91"/>
      <c r="U505" s="35" t="str">
        <f t="shared" si="117"/>
        <v/>
      </c>
      <c r="V505" s="33"/>
      <c r="W505" s="36" t="str">
        <f t="shared" si="118"/>
        <v/>
      </c>
      <c r="X505" s="36" t="str">
        <f t="shared" si="114"/>
        <v/>
      </c>
      <c r="Y505" s="36" t="str">
        <f t="shared" si="115"/>
        <v/>
      </c>
    </row>
    <row r="506" spans="2:25" x14ac:dyDescent="0.25">
      <c r="B506" s="23"/>
      <c r="C506" s="23"/>
      <c r="D506" s="24"/>
      <c r="E506" s="24"/>
      <c r="F506" s="25">
        <f t="shared" si="109"/>
        <v>2.5</v>
      </c>
      <c r="G506" s="26"/>
      <c r="H506" s="26"/>
      <c r="I506" s="27"/>
      <c r="J506" s="26"/>
      <c r="K506" s="48"/>
      <c r="L506" s="28"/>
      <c r="M506" s="29"/>
      <c r="N506" s="30">
        <f t="shared" si="116"/>
        <v>0</v>
      </c>
      <c r="O506" s="44" t="str">
        <f t="shared" si="110"/>
        <v/>
      </c>
      <c r="P506" s="44" t="str">
        <f t="shared" si="111"/>
        <v/>
      </c>
      <c r="Q506" s="44" t="str">
        <f t="shared" si="112"/>
        <v/>
      </c>
      <c r="R506" s="32" t="str">
        <f t="shared" si="113"/>
        <v/>
      </c>
      <c r="S506" s="33"/>
      <c r="T506" s="91"/>
      <c r="U506" s="35" t="str">
        <f t="shared" si="117"/>
        <v/>
      </c>
      <c r="V506" s="33"/>
      <c r="W506" s="36" t="str">
        <f t="shared" si="118"/>
        <v/>
      </c>
      <c r="X506" s="36" t="str">
        <f t="shared" si="114"/>
        <v/>
      </c>
      <c r="Y506" s="36" t="str">
        <f t="shared" si="115"/>
        <v/>
      </c>
    </row>
    <row r="507" spans="2:25" x14ac:dyDescent="0.25">
      <c r="B507" s="23"/>
      <c r="C507" s="23"/>
      <c r="D507" s="24"/>
      <c r="E507" s="24"/>
      <c r="F507" s="25">
        <f t="shared" si="109"/>
        <v>2.5</v>
      </c>
      <c r="G507" s="26"/>
      <c r="H507" s="26"/>
      <c r="I507" s="27"/>
      <c r="J507" s="26"/>
      <c r="K507" s="48"/>
      <c r="L507" s="28"/>
      <c r="M507" s="29"/>
      <c r="N507" s="30">
        <f t="shared" si="116"/>
        <v>0</v>
      </c>
      <c r="O507" s="44" t="str">
        <f t="shared" si="110"/>
        <v/>
      </c>
      <c r="P507" s="44" t="str">
        <f t="shared" si="111"/>
        <v/>
      </c>
      <c r="Q507" s="44" t="str">
        <f t="shared" si="112"/>
        <v/>
      </c>
      <c r="R507" s="32" t="str">
        <f t="shared" si="113"/>
        <v/>
      </c>
      <c r="S507" s="33"/>
      <c r="T507" s="91"/>
      <c r="U507" s="35" t="str">
        <f t="shared" si="117"/>
        <v/>
      </c>
      <c r="V507" s="33"/>
      <c r="W507" s="36" t="str">
        <f t="shared" si="118"/>
        <v/>
      </c>
      <c r="X507" s="36" t="str">
        <f t="shared" si="114"/>
        <v/>
      </c>
      <c r="Y507" s="36" t="str">
        <f t="shared" si="115"/>
        <v/>
      </c>
    </row>
    <row r="508" spans="2:25" x14ac:dyDescent="0.25">
      <c r="B508" s="23"/>
      <c r="C508" s="23"/>
      <c r="D508" s="24"/>
      <c r="E508" s="24"/>
      <c r="F508" s="25">
        <f t="shared" si="109"/>
        <v>2.5</v>
      </c>
      <c r="G508" s="26"/>
      <c r="H508" s="26"/>
      <c r="I508" s="27"/>
      <c r="J508" s="26"/>
      <c r="K508" s="48"/>
      <c r="L508" s="28"/>
      <c r="M508" s="29"/>
      <c r="N508" s="30">
        <f t="shared" si="116"/>
        <v>0</v>
      </c>
      <c r="O508" s="44" t="str">
        <f t="shared" si="110"/>
        <v/>
      </c>
      <c r="P508" s="44" t="str">
        <f t="shared" si="111"/>
        <v/>
      </c>
      <c r="Q508" s="44" t="str">
        <f t="shared" si="112"/>
        <v/>
      </c>
      <c r="R508" s="32" t="str">
        <f t="shared" si="113"/>
        <v/>
      </c>
      <c r="S508" s="33"/>
      <c r="T508" s="91"/>
      <c r="U508" s="35" t="str">
        <f t="shared" si="117"/>
        <v/>
      </c>
      <c r="V508" s="33"/>
      <c r="W508" s="36" t="str">
        <f t="shared" si="118"/>
        <v/>
      </c>
      <c r="X508" s="36" t="str">
        <f t="shared" si="114"/>
        <v/>
      </c>
      <c r="Y508" s="36" t="str">
        <f t="shared" si="115"/>
        <v/>
      </c>
    </row>
    <row r="509" spans="2:25" x14ac:dyDescent="0.25">
      <c r="B509" s="23"/>
      <c r="C509" s="23"/>
      <c r="D509" s="24"/>
      <c r="E509" s="24"/>
      <c r="F509" s="25">
        <f t="shared" si="109"/>
        <v>2.5</v>
      </c>
      <c r="G509" s="26"/>
      <c r="H509" s="26"/>
      <c r="I509" s="27"/>
      <c r="J509" s="26"/>
      <c r="K509" s="48"/>
      <c r="L509" s="28"/>
      <c r="M509" s="29"/>
      <c r="N509" s="30">
        <f t="shared" si="116"/>
        <v>0</v>
      </c>
      <c r="O509" s="44" t="str">
        <f t="shared" si="110"/>
        <v/>
      </c>
      <c r="P509" s="44" t="str">
        <f t="shared" si="111"/>
        <v/>
      </c>
      <c r="Q509" s="44" t="str">
        <f t="shared" si="112"/>
        <v/>
      </c>
      <c r="R509" s="32" t="str">
        <f t="shared" si="113"/>
        <v/>
      </c>
      <c r="S509" s="33"/>
      <c r="T509" s="91"/>
      <c r="U509" s="35" t="str">
        <f t="shared" si="117"/>
        <v/>
      </c>
      <c r="V509" s="33"/>
      <c r="W509" s="36" t="str">
        <f t="shared" si="118"/>
        <v/>
      </c>
      <c r="X509" s="36" t="str">
        <f t="shared" si="114"/>
        <v/>
      </c>
      <c r="Y509" s="36" t="str">
        <f t="shared" si="115"/>
        <v/>
      </c>
    </row>
    <row r="510" spans="2:25" x14ac:dyDescent="0.25">
      <c r="B510" s="23"/>
      <c r="C510" s="23"/>
      <c r="D510" s="24"/>
      <c r="E510" s="24"/>
      <c r="F510" s="25">
        <f t="shared" si="109"/>
        <v>2.5</v>
      </c>
      <c r="G510" s="26"/>
      <c r="H510" s="26"/>
      <c r="I510" s="27"/>
      <c r="J510" s="26"/>
      <c r="K510" s="48"/>
      <c r="L510" s="28"/>
      <c r="M510" s="29"/>
      <c r="N510" s="30">
        <f t="shared" si="116"/>
        <v>0</v>
      </c>
      <c r="O510" s="44" t="str">
        <f t="shared" si="110"/>
        <v/>
      </c>
      <c r="P510" s="44" t="str">
        <f t="shared" si="111"/>
        <v/>
      </c>
      <c r="Q510" s="44" t="str">
        <f t="shared" si="112"/>
        <v/>
      </c>
      <c r="R510" s="32" t="str">
        <f t="shared" si="113"/>
        <v/>
      </c>
      <c r="S510" s="33"/>
      <c r="T510" s="91"/>
      <c r="U510" s="35" t="str">
        <f t="shared" si="117"/>
        <v/>
      </c>
      <c r="V510" s="33"/>
      <c r="W510" s="36" t="str">
        <f t="shared" si="118"/>
        <v/>
      </c>
      <c r="X510" s="36" t="str">
        <f t="shared" si="114"/>
        <v/>
      </c>
      <c r="Y510" s="36" t="str">
        <f t="shared" si="115"/>
        <v/>
      </c>
    </row>
    <row r="511" spans="2:25" x14ac:dyDescent="0.25">
      <c r="B511" s="23"/>
      <c r="C511" s="23"/>
      <c r="D511" s="24"/>
      <c r="E511" s="24"/>
      <c r="F511" s="25">
        <f t="shared" si="109"/>
        <v>2.5</v>
      </c>
      <c r="G511" s="26"/>
      <c r="H511" s="26"/>
      <c r="I511" s="27"/>
      <c r="J511" s="26"/>
      <c r="K511" s="48"/>
      <c r="L511" s="28"/>
      <c r="M511" s="29"/>
      <c r="N511" s="30">
        <f t="shared" si="116"/>
        <v>0</v>
      </c>
      <c r="O511" s="44" t="str">
        <f t="shared" si="110"/>
        <v/>
      </c>
      <c r="P511" s="44" t="str">
        <f t="shared" si="111"/>
        <v/>
      </c>
      <c r="Q511" s="44" t="str">
        <f t="shared" si="112"/>
        <v/>
      </c>
      <c r="R511" s="32" t="str">
        <f t="shared" si="113"/>
        <v/>
      </c>
      <c r="S511" s="33"/>
      <c r="T511" s="91"/>
      <c r="U511" s="35" t="str">
        <f t="shared" si="117"/>
        <v/>
      </c>
      <c r="V511" s="33"/>
      <c r="W511" s="36" t="str">
        <f t="shared" si="118"/>
        <v/>
      </c>
      <c r="X511" s="36" t="str">
        <f t="shared" si="114"/>
        <v/>
      </c>
      <c r="Y511" s="36" t="str">
        <f t="shared" si="115"/>
        <v/>
      </c>
    </row>
    <row r="512" spans="2:25" x14ac:dyDescent="0.25">
      <c r="B512" s="23"/>
      <c r="C512" s="23"/>
      <c r="D512" s="24"/>
      <c r="E512" s="24"/>
      <c r="F512" s="25">
        <f t="shared" si="109"/>
        <v>2.5</v>
      </c>
      <c r="G512" s="26"/>
      <c r="H512" s="26"/>
      <c r="I512" s="27"/>
      <c r="J512" s="26"/>
      <c r="K512" s="48"/>
      <c r="L512" s="28"/>
      <c r="M512" s="29"/>
      <c r="N512" s="30">
        <f t="shared" si="116"/>
        <v>0</v>
      </c>
      <c r="O512" s="44" t="str">
        <f t="shared" si="110"/>
        <v/>
      </c>
      <c r="P512" s="44" t="str">
        <f t="shared" si="111"/>
        <v/>
      </c>
      <c r="Q512" s="44" t="str">
        <f t="shared" si="112"/>
        <v/>
      </c>
      <c r="R512" s="32" t="str">
        <f t="shared" si="113"/>
        <v/>
      </c>
      <c r="S512" s="33"/>
      <c r="T512" s="91"/>
      <c r="U512" s="35" t="str">
        <f t="shared" si="117"/>
        <v/>
      </c>
      <c r="V512" s="33"/>
      <c r="W512" s="36" t="str">
        <f t="shared" si="118"/>
        <v/>
      </c>
      <c r="X512" s="36" t="str">
        <f t="shared" si="114"/>
        <v/>
      </c>
      <c r="Y512" s="36" t="str">
        <f t="shared" si="115"/>
        <v/>
      </c>
    </row>
    <row r="513" spans="2:25" x14ac:dyDescent="0.25">
      <c r="B513" s="23"/>
      <c r="C513" s="23"/>
      <c r="D513" s="24"/>
      <c r="E513" s="24"/>
      <c r="F513" s="25">
        <f t="shared" si="109"/>
        <v>2.5</v>
      </c>
      <c r="G513" s="26"/>
      <c r="H513" s="26"/>
      <c r="I513" s="27"/>
      <c r="J513" s="26"/>
      <c r="K513" s="48"/>
      <c r="L513" s="28"/>
      <c r="M513" s="29"/>
      <c r="N513" s="30">
        <f t="shared" si="116"/>
        <v>0</v>
      </c>
      <c r="O513" s="44" t="str">
        <f t="shared" si="110"/>
        <v/>
      </c>
      <c r="P513" s="44" t="str">
        <f t="shared" si="111"/>
        <v/>
      </c>
      <c r="Q513" s="44" t="str">
        <f t="shared" si="112"/>
        <v/>
      </c>
      <c r="R513" s="32" t="str">
        <f t="shared" si="113"/>
        <v/>
      </c>
      <c r="S513" s="33"/>
      <c r="T513" s="91"/>
      <c r="U513" s="35" t="str">
        <f t="shared" si="117"/>
        <v/>
      </c>
      <c r="V513" s="33"/>
      <c r="W513" s="36" t="str">
        <f t="shared" si="118"/>
        <v/>
      </c>
      <c r="X513" s="36" t="str">
        <f t="shared" si="114"/>
        <v/>
      </c>
      <c r="Y513" s="36" t="str">
        <f t="shared" si="115"/>
        <v/>
      </c>
    </row>
    <row r="514" spans="2:25" x14ac:dyDescent="0.25">
      <c r="B514" s="23"/>
      <c r="C514" s="23"/>
      <c r="D514" s="24"/>
      <c r="E514" s="24"/>
      <c r="F514" s="25">
        <f t="shared" si="109"/>
        <v>2.5</v>
      </c>
      <c r="G514" s="26"/>
      <c r="H514" s="26"/>
      <c r="I514" s="27"/>
      <c r="J514" s="26"/>
      <c r="K514" s="48"/>
      <c r="L514" s="28"/>
      <c r="M514" s="29"/>
      <c r="N514" s="30">
        <f t="shared" si="116"/>
        <v>0</v>
      </c>
      <c r="O514" s="44" t="str">
        <f t="shared" si="110"/>
        <v/>
      </c>
      <c r="P514" s="44" t="str">
        <f t="shared" si="111"/>
        <v/>
      </c>
      <c r="Q514" s="44" t="str">
        <f t="shared" si="112"/>
        <v/>
      </c>
      <c r="R514" s="32" t="str">
        <f t="shared" si="113"/>
        <v/>
      </c>
      <c r="S514" s="33"/>
      <c r="T514" s="91"/>
      <c r="U514" s="35" t="str">
        <f t="shared" si="117"/>
        <v/>
      </c>
      <c r="V514" s="33"/>
      <c r="W514" s="36" t="str">
        <f t="shared" si="118"/>
        <v/>
      </c>
      <c r="X514" s="36" t="str">
        <f t="shared" si="114"/>
        <v/>
      </c>
      <c r="Y514" s="36" t="str">
        <f t="shared" si="115"/>
        <v/>
      </c>
    </row>
    <row r="515" spans="2:25" x14ac:dyDescent="0.25">
      <c r="B515" s="23"/>
      <c r="C515" s="23"/>
      <c r="D515" s="24"/>
      <c r="E515" s="24"/>
      <c r="F515" s="25">
        <f t="shared" si="109"/>
        <v>2.5</v>
      </c>
      <c r="G515" s="26"/>
      <c r="H515" s="26"/>
      <c r="I515" s="27"/>
      <c r="J515" s="26"/>
      <c r="K515" s="48"/>
      <c r="L515" s="28"/>
      <c r="M515" s="29"/>
      <c r="N515" s="30">
        <f t="shared" si="116"/>
        <v>0</v>
      </c>
      <c r="O515" s="44" t="str">
        <f t="shared" si="110"/>
        <v/>
      </c>
      <c r="P515" s="44" t="str">
        <f t="shared" si="111"/>
        <v/>
      </c>
      <c r="Q515" s="44" t="str">
        <f t="shared" si="112"/>
        <v/>
      </c>
      <c r="R515" s="32" t="str">
        <f t="shared" si="113"/>
        <v/>
      </c>
      <c r="S515" s="33"/>
      <c r="T515" s="91"/>
      <c r="U515" s="35" t="str">
        <f t="shared" si="117"/>
        <v/>
      </c>
      <c r="V515" s="33"/>
      <c r="W515" s="36" t="str">
        <f t="shared" si="118"/>
        <v/>
      </c>
      <c r="X515" s="36" t="str">
        <f t="shared" si="114"/>
        <v/>
      </c>
      <c r="Y515" s="36" t="str">
        <f t="shared" si="115"/>
        <v/>
      </c>
    </row>
    <row r="516" spans="2:25" x14ac:dyDescent="0.25">
      <c r="B516" s="23"/>
      <c r="C516" s="23"/>
      <c r="D516" s="24"/>
      <c r="E516" s="24"/>
      <c r="F516" s="25">
        <f t="shared" si="109"/>
        <v>2.5</v>
      </c>
      <c r="G516" s="26"/>
      <c r="H516" s="26"/>
      <c r="I516" s="27"/>
      <c r="J516" s="26"/>
      <c r="K516" s="48"/>
      <c r="L516" s="28"/>
      <c r="M516" s="29"/>
      <c r="N516" s="30">
        <f t="shared" si="116"/>
        <v>0</v>
      </c>
      <c r="O516" s="44" t="str">
        <f t="shared" si="110"/>
        <v/>
      </c>
      <c r="P516" s="44" t="str">
        <f t="shared" si="111"/>
        <v/>
      </c>
      <c r="Q516" s="44" t="str">
        <f t="shared" si="112"/>
        <v/>
      </c>
      <c r="R516" s="32" t="str">
        <f t="shared" si="113"/>
        <v/>
      </c>
      <c r="S516" s="33"/>
      <c r="T516" s="91"/>
      <c r="U516" s="35" t="str">
        <f t="shared" si="117"/>
        <v/>
      </c>
      <c r="V516" s="33"/>
      <c r="W516" s="36" t="str">
        <f t="shared" si="118"/>
        <v/>
      </c>
      <c r="X516" s="36" t="str">
        <f t="shared" si="114"/>
        <v/>
      </c>
      <c r="Y516" s="36" t="str">
        <f t="shared" si="115"/>
        <v/>
      </c>
    </row>
    <row r="517" spans="2:25" x14ac:dyDescent="0.25">
      <c r="B517" s="23"/>
      <c r="C517" s="23"/>
      <c r="D517" s="24"/>
      <c r="E517" s="24"/>
      <c r="F517" s="25">
        <f t="shared" si="109"/>
        <v>2.5</v>
      </c>
      <c r="G517" s="26"/>
      <c r="H517" s="26"/>
      <c r="I517" s="27"/>
      <c r="J517" s="26"/>
      <c r="K517" s="48"/>
      <c r="L517" s="28"/>
      <c r="M517" s="29"/>
      <c r="N517" s="30">
        <f t="shared" si="116"/>
        <v>0</v>
      </c>
      <c r="O517" s="44" t="str">
        <f t="shared" si="110"/>
        <v/>
      </c>
      <c r="P517" s="44" t="str">
        <f t="shared" si="111"/>
        <v/>
      </c>
      <c r="Q517" s="44" t="str">
        <f t="shared" si="112"/>
        <v/>
      </c>
      <c r="R517" s="32" t="str">
        <f t="shared" si="113"/>
        <v/>
      </c>
      <c r="S517" s="33"/>
      <c r="T517" s="91"/>
      <c r="U517" s="35" t="str">
        <f t="shared" si="117"/>
        <v/>
      </c>
      <c r="V517" s="33"/>
      <c r="W517" s="36" t="str">
        <f t="shared" si="118"/>
        <v/>
      </c>
      <c r="X517" s="36" t="str">
        <f t="shared" si="114"/>
        <v/>
      </c>
      <c r="Y517" s="36" t="str">
        <f t="shared" si="115"/>
        <v/>
      </c>
    </row>
    <row r="518" spans="2:25" x14ac:dyDescent="0.25">
      <c r="B518" s="23"/>
      <c r="C518" s="23"/>
      <c r="D518" s="24"/>
      <c r="E518" s="24"/>
      <c r="F518" s="25">
        <f t="shared" si="109"/>
        <v>2.5</v>
      </c>
      <c r="G518" s="26"/>
      <c r="H518" s="26"/>
      <c r="I518" s="27"/>
      <c r="J518" s="26"/>
      <c r="K518" s="48"/>
      <c r="L518" s="28"/>
      <c r="M518" s="29"/>
      <c r="N518" s="30">
        <f t="shared" si="116"/>
        <v>0</v>
      </c>
      <c r="O518" s="44" t="str">
        <f t="shared" si="110"/>
        <v/>
      </c>
      <c r="P518" s="44" t="str">
        <f t="shared" si="111"/>
        <v/>
      </c>
      <c r="Q518" s="44" t="str">
        <f t="shared" si="112"/>
        <v/>
      </c>
      <c r="R518" s="32" t="str">
        <f t="shared" si="113"/>
        <v/>
      </c>
      <c r="S518" s="33"/>
      <c r="T518" s="91"/>
      <c r="U518" s="35" t="str">
        <f t="shared" si="117"/>
        <v/>
      </c>
      <c r="V518" s="33"/>
      <c r="W518" s="36" t="str">
        <f t="shared" si="118"/>
        <v/>
      </c>
      <c r="X518" s="36" t="str">
        <f t="shared" si="114"/>
        <v/>
      </c>
      <c r="Y518" s="36" t="str">
        <f t="shared" si="115"/>
        <v/>
      </c>
    </row>
    <row r="519" spans="2:25" x14ac:dyDescent="0.25">
      <c r="B519" s="23"/>
      <c r="C519" s="23"/>
      <c r="D519" s="24"/>
      <c r="E519" s="24"/>
      <c r="F519" s="25">
        <f t="shared" ref="F519:F582" si="119">IFERROR(VLOOKUP(E519,$AE$7:$AF$13,2),"-")</f>
        <v>2.5</v>
      </c>
      <c r="G519" s="26"/>
      <c r="H519" s="26"/>
      <c r="I519" s="27"/>
      <c r="J519" s="26"/>
      <c r="K519" s="48"/>
      <c r="L519" s="28"/>
      <c r="M519" s="29"/>
      <c r="N519" s="30">
        <f t="shared" si="116"/>
        <v>0</v>
      </c>
      <c r="O519" s="44" t="str">
        <f t="shared" ref="O519:O582" si="120">IFERROR(IF($K519&lt;=0,"",K519*12/(VLOOKUP($E519,$AE$7:$AL$13,3)*$AC$7*$AC$8)),"")</f>
        <v/>
      </c>
      <c r="P519" s="44" t="str">
        <f t="shared" ref="P519:P582" si="121">IFERROR(IF($L519&lt;=0,"",(L519-R519)*12/(VLOOKUP($E519,$AE$7:$AL$13,3)*$AC$7*$AC$8)),"")</f>
        <v/>
      </c>
      <c r="Q519" s="44" t="str">
        <f t="shared" ref="Q519:Q582" si="122">IFERROR(IF($M519&lt;=0,"",(M519-R519)*12/(VLOOKUP($E519,$AE$7:$AL$13,3)*$AC$7*$AC$8)),"")</f>
        <v/>
      </c>
      <c r="R519" s="32" t="str">
        <f t="shared" ref="R519:R582" si="123">IF(E519="","",VLOOKUP($E519,$AE$7:$AL$13,8))</f>
        <v/>
      </c>
      <c r="S519" s="33"/>
      <c r="T519" s="91"/>
      <c r="U519" s="35" t="str">
        <f t="shared" si="117"/>
        <v/>
      </c>
      <c r="V519" s="33"/>
      <c r="W519" s="36" t="str">
        <f t="shared" si="118"/>
        <v/>
      </c>
      <c r="X519" s="36" t="str">
        <f t="shared" ref="X519:X582" si="124">IF($E519="","",VLOOKUP($E519,$AD$68:$AG$73,4,FALSE))</f>
        <v/>
      </c>
      <c r="Y519" s="36" t="str">
        <f t="shared" ref="Y519:Y582" si="125">IF($E519="","",VLOOKUP($E519,$AD$79:$AG$84,4,FALSE))</f>
        <v/>
      </c>
    </row>
    <row r="520" spans="2:25" x14ac:dyDescent="0.25">
      <c r="B520" s="23"/>
      <c r="C520" s="23"/>
      <c r="D520" s="24"/>
      <c r="E520" s="24"/>
      <c r="F520" s="25">
        <f t="shared" si="119"/>
        <v>2.5</v>
      </c>
      <c r="G520" s="26"/>
      <c r="H520" s="26"/>
      <c r="I520" s="27"/>
      <c r="J520" s="26"/>
      <c r="K520" s="48"/>
      <c r="L520" s="28"/>
      <c r="M520" s="29"/>
      <c r="N520" s="30">
        <f t="shared" ref="N520:N583" si="126">IFERROR(IF($I520&lt;=0,0,(I520-R520)*12/(VLOOKUP($E520,$AE$7:$AL$13,3)*$AC$7*$AC$8)),"")</f>
        <v>0</v>
      </c>
      <c r="O520" s="44" t="str">
        <f t="shared" si="120"/>
        <v/>
      </c>
      <c r="P520" s="44" t="str">
        <f t="shared" si="121"/>
        <v/>
      </c>
      <c r="Q520" s="44" t="str">
        <f t="shared" si="122"/>
        <v/>
      </c>
      <c r="R520" s="32" t="str">
        <f t="shared" si="123"/>
        <v/>
      </c>
      <c r="S520" s="33"/>
      <c r="T520" s="91"/>
      <c r="U520" s="35" t="str">
        <f t="shared" ref="U520:U583" si="127">IF($T520&gt;0,(T520+R520)*12/(VLOOKUP(E520,$AE$7:$AL$12,3)*$AC$7*$AC$8),"")</f>
        <v/>
      </c>
      <c r="V520" s="33"/>
      <c r="W520" s="36" t="str">
        <f t="shared" ref="W520:W583" si="128">IF($E520="","",VLOOKUP($E520,$AD$90:$AG$95,4,FALSE))</f>
        <v/>
      </c>
      <c r="X520" s="36" t="str">
        <f t="shared" si="124"/>
        <v/>
      </c>
      <c r="Y520" s="36" t="str">
        <f t="shared" si="125"/>
        <v/>
      </c>
    </row>
    <row r="521" spans="2:25" x14ac:dyDescent="0.25">
      <c r="B521" s="23"/>
      <c r="C521" s="23"/>
      <c r="D521" s="24"/>
      <c r="E521" s="24"/>
      <c r="F521" s="25">
        <f t="shared" si="119"/>
        <v>2.5</v>
      </c>
      <c r="G521" s="26"/>
      <c r="H521" s="26"/>
      <c r="I521" s="27"/>
      <c r="J521" s="26"/>
      <c r="K521" s="48"/>
      <c r="L521" s="28"/>
      <c r="M521" s="29"/>
      <c r="N521" s="30">
        <f t="shared" si="126"/>
        <v>0</v>
      </c>
      <c r="O521" s="44" t="str">
        <f t="shared" si="120"/>
        <v/>
      </c>
      <c r="P521" s="44" t="str">
        <f t="shared" si="121"/>
        <v/>
      </c>
      <c r="Q521" s="44" t="str">
        <f t="shared" si="122"/>
        <v/>
      </c>
      <c r="R521" s="32" t="str">
        <f t="shared" si="123"/>
        <v/>
      </c>
      <c r="S521" s="33"/>
      <c r="T521" s="91"/>
      <c r="U521" s="35" t="str">
        <f t="shared" si="127"/>
        <v/>
      </c>
      <c r="V521" s="33"/>
      <c r="W521" s="36" t="str">
        <f t="shared" si="128"/>
        <v/>
      </c>
      <c r="X521" s="36" t="str">
        <f t="shared" si="124"/>
        <v/>
      </c>
      <c r="Y521" s="36" t="str">
        <f t="shared" si="125"/>
        <v/>
      </c>
    </row>
    <row r="522" spans="2:25" x14ac:dyDescent="0.25">
      <c r="B522" s="23"/>
      <c r="C522" s="23"/>
      <c r="D522" s="24"/>
      <c r="E522" s="24"/>
      <c r="F522" s="25">
        <f t="shared" si="119"/>
        <v>2.5</v>
      </c>
      <c r="G522" s="26"/>
      <c r="H522" s="26"/>
      <c r="I522" s="27"/>
      <c r="J522" s="26"/>
      <c r="K522" s="48"/>
      <c r="L522" s="28"/>
      <c r="M522" s="29"/>
      <c r="N522" s="30">
        <f t="shared" si="126"/>
        <v>0</v>
      </c>
      <c r="O522" s="44" t="str">
        <f t="shared" si="120"/>
        <v/>
      </c>
      <c r="P522" s="44" t="str">
        <f t="shared" si="121"/>
        <v/>
      </c>
      <c r="Q522" s="44" t="str">
        <f t="shared" si="122"/>
        <v/>
      </c>
      <c r="R522" s="32" t="str">
        <f t="shared" si="123"/>
        <v/>
      </c>
      <c r="S522" s="33"/>
      <c r="T522" s="91"/>
      <c r="U522" s="35" t="str">
        <f t="shared" si="127"/>
        <v/>
      </c>
      <c r="V522" s="33"/>
      <c r="W522" s="36" t="str">
        <f t="shared" si="128"/>
        <v/>
      </c>
      <c r="X522" s="36" t="str">
        <f t="shared" si="124"/>
        <v/>
      </c>
      <c r="Y522" s="36" t="str">
        <f t="shared" si="125"/>
        <v/>
      </c>
    </row>
    <row r="523" spans="2:25" x14ac:dyDescent="0.25">
      <c r="B523" s="23"/>
      <c r="C523" s="23"/>
      <c r="D523" s="24"/>
      <c r="E523" s="24"/>
      <c r="F523" s="25">
        <f t="shared" si="119"/>
        <v>2.5</v>
      </c>
      <c r="G523" s="26"/>
      <c r="H523" s="26"/>
      <c r="I523" s="27"/>
      <c r="J523" s="26"/>
      <c r="K523" s="48"/>
      <c r="L523" s="28"/>
      <c r="M523" s="29"/>
      <c r="N523" s="30">
        <f t="shared" si="126"/>
        <v>0</v>
      </c>
      <c r="O523" s="44" t="str">
        <f t="shared" si="120"/>
        <v/>
      </c>
      <c r="P523" s="44" t="str">
        <f t="shared" si="121"/>
        <v/>
      </c>
      <c r="Q523" s="44" t="str">
        <f t="shared" si="122"/>
        <v/>
      </c>
      <c r="R523" s="32" t="str">
        <f t="shared" si="123"/>
        <v/>
      </c>
      <c r="S523" s="33"/>
      <c r="T523" s="91"/>
      <c r="U523" s="35" t="str">
        <f t="shared" si="127"/>
        <v/>
      </c>
      <c r="V523" s="33"/>
      <c r="W523" s="36" t="str">
        <f t="shared" si="128"/>
        <v/>
      </c>
      <c r="X523" s="36" t="str">
        <f t="shared" si="124"/>
        <v/>
      </c>
      <c r="Y523" s="36" t="str">
        <f t="shared" si="125"/>
        <v/>
      </c>
    </row>
    <row r="524" spans="2:25" x14ac:dyDescent="0.25">
      <c r="B524" s="23"/>
      <c r="C524" s="23"/>
      <c r="D524" s="24"/>
      <c r="E524" s="24"/>
      <c r="F524" s="25">
        <f t="shared" si="119"/>
        <v>2.5</v>
      </c>
      <c r="G524" s="26"/>
      <c r="H524" s="26"/>
      <c r="I524" s="27"/>
      <c r="J524" s="26"/>
      <c r="K524" s="48"/>
      <c r="L524" s="28"/>
      <c r="M524" s="29"/>
      <c r="N524" s="30">
        <f t="shared" si="126"/>
        <v>0</v>
      </c>
      <c r="O524" s="44" t="str">
        <f t="shared" si="120"/>
        <v/>
      </c>
      <c r="P524" s="44" t="str">
        <f t="shared" si="121"/>
        <v/>
      </c>
      <c r="Q524" s="44" t="str">
        <f t="shared" si="122"/>
        <v/>
      </c>
      <c r="R524" s="32" t="str">
        <f t="shared" si="123"/>
        <v/>
      </c>
      <c r="S524" s="33"/>
      <c r="T524" s="91"/>
      <c r="U524" s="35" t="str">
        <f t="shared" si="127"/>
        <v/>
      </c>
      <c r="V524" s="33"/>
      <c r="W524" s="36" t="str">
        <f t="shared" si="128"/>
        <v/>
      </c>
      <c r="X524" s="36" t="str">
        <f t="shared" si="124"/>
        <v/>
      </c>
      <c r="Y524" s="36" t="str">
        <f t="shared" si="125"/>
        <v/>
      </c>
    </row>
    <row r="525" spans="2:25" x14ac:dyDescent="0.25">
      <c r="B525" s="23"/>
      <c r="C525" s="23"/>
      <c r="D525" s="24"/>
      <c r="E525" s="24"/>
      <c r="F525" s="25">
        <f t="shared" si="119"/>
        <v>2.5</v>
      </c>
      <c r="G525" s="26"/>
      <c r="H525" s="26"/>
      <c r="I525" s="27"/>
      <c r="J525" s="26"/>
      <c r="K525" s="48"/>
      <c r="L525" s="28"/>
      <c r="M525" s="29"/>
      <c r="N525" s="30">
        <f t="shared" si="126"/>
        <v>0</v>
      </c>
      <c r="O525" s="44" t="str">
        <f t="shared" si="120"/>
        <v/>
      </c>
      <c r="P525" s="44" t="str">
        <f t="shared" si="121"/>
        <v/>
      </c>
      <c r="Q525" s="44" t="str">
        <f t="shared" si="122"/>
        <v/>
      </c>
      <c r="R525" s="32" t="str">
        <f t="shared" si="123"/>
        <v/>
      </c>
      <c r="S525" s="33"/>
      <c r="T525" s="91"/>
      <c r="U525" s="35" t="str">
        <f t="shared" si="127"/>
        <v/>
      </c>
      <c r="V525" s="33"/>
      <c r="W525" s="36" t="str">
        <f t="shared" si="128"/>
        <v/>
      </c>
      <c r="X525" s="36" t="str">
        <f t="shared" si="124"/>
        <v/>
      </c>
      <c r="Y525" s="36" t="str">
        <f t="shared" si="125"/>
        <v/>
      </c>
    </row>
    <row r="526" spans="2:25" x14ac:dyDescent="0.25">
      <c r="B526" s="23"/>
      <c r="C526" s="23"/>
      <c r="D526" s="24"/>
      <c r="E526" s="24"/>
      <c r="F526" s="25">
        <f t="shared" si="119"/>
        <v>2.5</v>
      </c>
      <c r="G526" s="26"/>
      <c r="H526" s="26"/>
      <c r="I526" s="27"/>
      <c r="J526" s="26"/>
      <c r="K526" s="48"/>
      <c r="L526" s="28"/>
      <c r="M526" s="29"/>
      <c r="N526" s="30">
        <f t="shared" si="126"/>
        <v>0</v>
      </c>
      <c r="O526" s="44" t="str">
        <f t="shared" si="120"/>
        <v/>
      </c>
      <c r="P526" s="44" t="str">
        <f t="shared" si="121"/>
        <v/>
      </c>
      <c r="Q526" s="44" t="str">
        <f t="shared" si="122"/>
        <v/>
      </c>
      <c r="R526" s="32" t="str">
        <f t="shared" si="123"/>
        <v/>
      </c>
      <c r="S526" s="33"/>
      <c r="T526" s="91"/>
      <c r="U526" s="35" t="str">
        <f t="shared" si="127"/>
        <v/>
      </c>
      <c r="V526" s="33"/>
      <c r="W526" s="36" t="str">
        <f t="shared" si="128"/>
        <v/>
      </c>
      <c r="X526" s="36" t="str">
        <f t="shared" si="124"/>
        <v/>
      </c>
      <c r="Y526" s="36" t="str">
        <f t="shared" si="125"/>
        <v/>
      </c>
    </row>
    <row r="527" spans="2:25" x14ac:dyDescent="0.25">
      <c r="B527" s="23"/>
      <c r="C527" s="23"/>
      <c r="D527" s="24"/>
      <c r="E527" s="24"/>
      <c r="F527" s="25">
        <f t="shared" si="119"/>
        <v>2.5</v>
      </c>
      <c r="G527" s="26"/>
      <c r="H527" s="26"/>
      <c r="I527" s="27"/>
      <c r="J527" s="26"/>
      <c r="K527" s="48"/>
      <c r="L527" s="28"/>
      <c r="M527" s="29"/>
      <c r="N527" s="30">
        <f t="shared" si="126"/>
        <v>0</v>
      </c>
      <c r="O527" s="44" t="str">
        <f t="shared" si="120"/>
        <v/>
      </c>
      <c r="P527" s="44" t="str">
        <f t="shared" si="121"/>
        <v/>
      </c>
      <c r="Q527" s="44" t="str">
        <f t="shared" si="122"/>
        <v/>
      </c>
      <c r="R527" s="32" t="str">
        <f t="shared" si="123"/>
        <v/>
      </c>
      <c r="S527" s="33"/>
      <c r="T527" s="91"/>
      <c r="U527" s="35" t="str">
        <f t="shared" si="127"/>
        <v/>
      </c>
      <c r="V527" s="33"/>
      <c r="W527" s="36" t="str">
        <f t="shared" si="128"/>
        <v/>
      </c>
      <c r="X527" s="36" t="str">
        <f t="shared" si="124"/>
        <v/>
      </c>
      <c r="Y527" s="36" t="str">
        <f t="shared" si="125"/>
        <v/>
      </c>
    </row>
    <row r="528" spans="2:25" x14ac:dyDescent="0.25">
      <c r="B528" s="23"/>
      <c r="C528" s="23"/>
      <c r="D528" s="24"/>
      <c r="E528" s="24"/>
      <c r="F528" s="25">
        <f t="shared" si="119"/>
        <v>2.5</v>
      </c>
      <c r="G528" s="26"/>
      <c r="H528" s="26"/>
      <c r="I528" s="27"/>
      <c r="J528" s="26"/>
      <c r="K528" s="48"/>
      <c r="L528" s="28"/>
      <c r="M528" s="29"/>
      <c r="N528" s="30">
        <f t="shared" si="126"/>
        <v>0</v>
      </c>
      <c r="O528" s="44" t="str">
        <f t="shared" si="120"/>
        <v/>
      </c>
      <c r="P528" s="44" t="str">
        <f t="shared" si="121"/>
        <v/>
      </c>
      <c r="Q528" s="44" t="str">
        <f t="shared" si="122"/>
        <v/>
      </c>
      <c r="R528" s="32" t="str">
        <f t="shared" si="123"/>
        <v/>
      </c>
      <c r="S528" s="33"/>
      <c r="T528" s="91"/>
      <c r="U528" s="35" t="str">
        <f t="shared" si="127"/>
        <v/>
      </c>
      <c r="V528" s="33"/>
      <c r="W528" s="36" t="str">
        <f t="shared" si="128"/>
        <v/>
      </c>
      <c r="X528" s="36" t="str">
        <f t="shared" si="124"/>
        <v/>
      </c>
      <c r="Y528" s="36" t="str">
        <f t="shared" si="125"/>
        <v/>
      </c>
    </row>
    <row r="529" spans="2:25" x14ac:dyDescent="0.25">
      <c r="B529" s="23"/>
      <c r="C529" s="23"/>
      <c r="D529" s="24"/>
      <c r="E529" s="24"/>
      <c r="F529" s="25">
        <f t="shared" si="119"/>
        <v>2.5</v>
      </c>
      <c r="G529" s="26"/>
      <c r="H529" s="26"/>
      <c r="I529" s="27"/>
      <c r="J529" s="26"/>
      <c r="K529" s="48"/>
      <c r="L529" s="28"/>
      <c r="M529" s="29"/>
      <c r="N529" s="30">
        <f t="shared" si="126"/>
        <v>0</v>
      </c>
      <c r="O529" s="44" t="str">
        <f t="shared" si="120"/>
        <v/>
      </c>
      <c r="P529" s="44" t="str">
        <f t="shared" si="121"/>
        <v/>
      </c>
      <c r="Q529" s="44" t="str">
        <f t="shared" si="122"/>
        <v/>
      </c>
      <c r="R529" s="32" t="str">
        <f t="shared" si="123"/>
        <v/>
      </c>
      <c r="S529" s="33"/>
      <c r="T529" s="91"/>
      <c r="U529" s="35" t="str">
        <f t="shared" si="127"/>
        <v/>
      </c>
      <c r="V529" s="33"/>
      <c r="W529" s="36" t="str">
        <f t="shared" si="128"/>
        <v/>
      </c>
      <c r="X529" s="36" t="str">
        <f t="shared" si="124"/>
        <v/>
      </c>
      <c r="Y529" s="36" t="str">
        <f t="shared" si="125"/>
        <v/>
      </c>
    </row>
    <row r="530" spans="2:25" x14ac:dyDescent="0.25">
      <c r="B530" s="23"/>
      <c r="C530" s="23"/>
      <c r="D530" s="24"/>
      <c r="E530" s="24"/>
      <c r="F530" s="25">
        <f t="shared" si="119"/>
        <v>2.5</v>
      </c>
      <c r="G530" s="26"/>
      <c r="H530" s="26"/>
      <c r="I530" s="27"/>
      <c r="J530" s="26"/>
      <c r="K530" s="48"/>
      <c r="L530" s="28"/>
      <c r="M530" s="29"/>
      <c r="N530" s="30">
        <f t="shared" si="126"/>
        <v>0</v>
      </c>
      <c r="O530" s="44" t="str">
        <f t="shared" si="120"/>
        <v/>
      </c>
      <c r="P530" s="44" t="str">
        <f t="shared" si="121"/>
        <v/>
      </c>
      <c r="Q530" s="44" t="str">
        <f t="shared" si="122"/>
        <v/>
      </c>
      <c r="R530" s="32" t="str">
        <f t="shared" si="123"/>
        <v/>
      </c>
      <c r="S530" s="33"/>
      <c r="T530" s="91"/>
      <c r="U530" s="35" t="str">
        <f t="shared" si="127"/>
        <v/>
      </c>
      <c r="V530" s="33"/>
      <c r="W530" s="36" t="str">
        <f t="shared" si="128"/>
        <v/>
      </c>
      <c r="X530" s="36" t="str">
        <f t="shared" si="124"/>
        <v/>
      </c>
      <c r="Y530" s="36" t="str">
        <f t="shared" si="125"/>
        <v/>
      </c>
    </row>
    <row r="531" spans="2:25" x14ac:dyDescent="0.25">
      <c r="B531" s="23"/>
      <c r="C531" s="23"/>
      <c r="D531" s="24"/>
      <c r="E531" s="24"/>
      <c r="F531" s="25">
        <f t="shared" si="119"/>
        <v>2.5</v>
      </c>
      <c r="G531" s="26"/>
      <c r="H531" s="26"/>
      <c r="I531" s="27"/>
      <c r="J531" s="26"/>
      <c r="K531" s="48"/>
      <c r="L531" s="28"/>
      <c r="M531" s="29"/>
      <c r="N531" s="30">
        <f t="shared" si="126"/>
        <v>0</v>
      </c>
      <c r="O531" s="44" t="str">
        <f t="shared" si="120"/>
        <v/>
      </c>
      <c r="P531" s="44" t="str">
        <f t="shared" si="121"/>
        <v/>
      </c>
      <c r="Q531" s="44" t="str">
        <f t="shared" si="122"/>
        <v/>
      </c>
      <c r="R531" s="32" t="str">
        <f t="shared" si="123"/>
        <v/>
      </c>
      <c r="S531" s="33"/>
      <c r="T531" s="91"/>
      <c r="U531" s="35" t="str">
        <f t="shared" si="127"/>
        <v/>
      </c>
      <c r="V531" s="33"/>
      <c r="W531" s="36" t="str">
        <f t="shared" si="128"/>
        <v/>
      </c>
      <c r="X531" s="36" t="str">
        <f t="shared" si="124"/>
        <v/>
      </c>
      <c r="Y531" s="36" t="str">
        <f t="shared" si="125"/>
        <v/>
      </c>
    </row>
    <row r="532" spans="2:25" x14ac:dyDescent="0.25">
      <c r="B532" s="23"/>
      <c r="C532" s="23"/>
      <c r="D532" s="24"/>
      <c r="E532" s="24"/>
      <c r="F532" s="25">
        <f t="shared" si="119"/>
        <v>2.5</v>
      </c>
      <c r="G532" s="26"/>
      <c r="H532" s="26"/>
      <c r="I532" s="27"/>
      <c r="J532" s="26"/>
      <c r="K532" s="48"/>
      <c r="L532" s="28"/>
      <c r="M532" s="29"/>
      <c r="N532" s="30">
        <f t="shared" si="126"/>
        <v>0</v>
      </c>
      <c r="O532" s="44" t="str">
        <f t="shared" si="120"/>
        <v/>
      </c>
      <c r="P532" s="44" t="str">
        <f t="shared" si="121"/>
        <v/>
      </c>
      <c r="Q532" s="44" t="str">
        <f t="shared" si="122"/>
        <v/>
      </c>
      <c r="R532" s="32" t="str">
        <f t="shared" si="123"/>
        <v/>
      </c>
      <c r="S532" s="33"/>
      <c r="T532" s="91"/>
      <c r="U532" s="35" t="str">
        <f t="shared" si="127"/>
        <v/>
      </c>
      <c r="V532" s="33"/>
      <c r="W532" s="36" t="str">
        <f t="shared" si="128"/>
        <v/>
      </c>
      <c r="X532" s="36" t="str">
        <f t="shared" si="124"/>
        <v/>
      </c>
      <c r="Y532" s="36" t="str">
        <f t="shared" si="125"/>
        <v/>
      </c>
    </row>
    <row r="533" spans="2:25" x14ac:dyDescent="0.25">
      <c r="B533" s="23"/>
      <c r="C533" s="23"/>
      <c r="D533" s="24"/>
      <c r="E533" s="24"/>
      <c r="F533" s="25">
        <f t="shared" si="119"/>
        <v>2.5</v>
      </c>
      <c r="G533" s="26"/>
      <c r="H533" s="26"/>
      <c r="I533" s="27"/>
      <c r="J533" s="26"/>
      <c r="K533" s="48"/>
      <c r="L533" s="28"/>
      <c r="M533" s="29"/>
      <c r="N533" s="30">
        <f t="shared" si="126"/>
        <v>0</v>
      </c>
      <c r="O533" s="44" t="str">
        <f t="shared" si="120"/>
        <v/>
      </c>
      <c r="P533" s="44" t="str">
        <f t="shared" si="121"/>
        <v/>
      </c>
      <c r="Q533" s="44" t="str">
        <f t="shared" si="122"/>
        <v/>
      </c>
      <c r="R533" s="32" t="str">
        <f t="shared" si="123"/>
        <v/>
      </c>
      <c r="S533" s="33"/>
      <c r="T533" s="91"/>
      <c r="U533" s="35" t="str">
        <f t="shared" si="127"/>
        <v/>
      </c>
      <c r="V533" s="33"/>
      <c r="W533" s="36" t="str">
        <f t="shared" si="128"/>
        <v/>
      </c>
      <c r="X533" s="36" t="str">
        <f t="shared" si="124"/>
        <v/>
      </c>
      <c r="Y533" s="36" t="str">
        <f t="shared" si="125"/>
        <v/>
      </c>
    </row>
    <row r="534" spans="2:25" x14ac:dyDescent="0.25">
      <c r="B534" s="23"/>
      <c r="C534" s="23"/>
      <c r="D534" s="24"/>
      <c r="E534" s="24"/>
      <c r="F534" s="25">
        <f t="shared" si="119"/>
        <v>2.5</v>
      </c>
      <c r="G534" s="26"/>
      <c r="H534" s="26"/>
      <c r="I534" s="27"/>
      <c r="J534" s="26"/>
      <c r="K534" s="48"/>
      <c r="L534" s="28"/>
      <c r="M534" s="29"/>
      <c r="N534" s="30">
        <f t="shared" si="126"/>
        <v>0</v>
      </c>
      <c r="O534" s="44" t="str">
        <f t="shared" si="120"/>
        <v/>
      </c>
      <c r="P534" s="44" t="str">
        <f t="shared" si="121"/>
        <v/>
      </c>
      <c r="Q534" s="44" t="str">
        <f t="shared" si="122"/>
        <v/>
      </c>
      <c r="R534" s="32" t="str">
        <f t="shared" si="123"/>
        <v/>
      </c>
      <c r="S534" s="33"/>
      <c r="T534" s="91"/>
      <c r="U534" s="35" t="str">
        <f t="shared" si="127"/>
        <v/>
      </c>
      <c r="V534" s="33"/>
      <c r="W534" s="36" t="str">
        <f t="shared" si="128"/>
        <v/>
      </c>
      <c r="X534" s="36" t="str">
        <f t="shared" si="124"/>
        <v/>
      </c>
      <c r="Y534" s="36" t="str">
        <f t="shared" si="125"/>
        <v/>
      </c>
    </row>
    <row r="535" spans="2:25" x14ac:dyDescent="0.25">
      <c r="B535" s="23"/>
      <c r="C535" s="23"/>
      <c r="D535" s="24"/>
      <c r="E535" s="24"/>
      <c r="F535" s="25">
        <f t="shared" si="119"/>
        <v>2.5</v>
      </c>
      <c r="G535" s="26"/>
      <c r="H535" s="26"/>
      <c r="I535" s="27"/>
      <c r="J535" s="26"/>
      <c r="K535" s="48"/>
      <c r="L535" s="28"/>
      <c r="M535" s="29"/>
      <c r="N535" s="30">
        <f t="shared" si="126"/>
        <v>0</v>
      </c>
      <c r="O535" s="44" t="str">
        <f t="shared" si="120"/>
        <v/>
      </c>
      <c r="P535" s="44" t="str">
        <f t="shared" si="121"/>
        <v/>
      </c>
      <c r="Q535" s="44" t="str">
        <f t="shared" si="122"/>
        <v/>
      </c>
      <c r="R535" s="32" t="str">
        <f t="shared" si="123"/>
        <v/>
      </c>
      <c r="S535" s="33"/>
      <c r="T535" s="91"/>
      <c r="U535" s="35" t="str">
        <f t="shared" si="127"/>
        <v/>
      </c>
      <c r="V535" s="33"/>
      <c r="W535" s="36" t="str">
        <f t="shared" si="128"/>
        <v/>
      </c>
      <c r="X535" s="36" t="str">
        <f t="shared" si="124"/>
        <v/>
      </c>
      <c r="Y535" s="36" t="str">
        <f t="shared" si="125"/>
        <v/>
      </c>
    </row>
    <row r="536" spans="2:25" x14ac:dyDescent="0.25">
      <c r="B536" s="23"/>
      <c r="C536" s="23"/>
      <c r="D536" s="24"/>
      <c r="E536" s="24"/>
      <c r="F536" s="25">
        <f t="shared" si="119"/>
        <v>2.5</v>
      </c>
      <c r="G536" s="26"/>
      <c r="H536" s="26"/>
      <c r="I536" s="27"/>
      <c r="J536" s="26"/>
      <c r="K536" s="48"/>
      <c r="L536" s="28"/>
      <c r="M536" s="29"/>
      <c r="N536" s="30">
        <f t="shared" si="126"/>
        <v>0</v>
      </c>
      <c r="O536" s="44" t="str">
        <f t="shared" si="120"/>
        <v/>
      </c>
      <c r="P536" s="44" t="str">
        <f t="shared" si="121"/>
        <v/>
      </c>
      <c r="Q536" s="44" t="str">
        <f t="shared" si="122"/>
        <v/>
      </c>
      <c r="R536" s="32" t="str">
        <f t="shared" si="123"/>
        <v/>
      </c>
      <c r="S536" s="33"/>
      <c r="T536" s="91"/>
      <c r="U536" s="35" t="str">
        <f t="shared" si="127"/>
        <v/>
      </c>
      <c r="V536" s="33"/>
      <c r="W536" s="36" t="str">
        <f t="shared" si="128"/>
        <v/>
      </c>
      <c r="X536" s="36" t="str">
        <f t="shared" si="124"/>
        <v/>
      </c>
      <c r="Y536" s="36" t="str">
        <f t="shared" si="125"/>
        <v/>
      </c>
    </row>
    <row r="537" spans="2:25" x14ac:dyDescent="0.25">
      <c r="B537" s="23"/>
      <c r="C537" s="23"/>
      <c r="D537" s="24"/>
      <c r="E537" s="24"/>
      <c r="F537" s="25">
        <f t="shared" si="119"/>
        <v>2.5</v>
      </c>
      <c r="G537" s="26"/>
      <c r="H537" s="26"/>
      <c r="I537" s="27"/>
      <c r="J537" s="26"/>
      <c r="K537" s="48"/>
      <c r="L537" s="28"/>
      <c r="M537" s="29"/>
      <c r="N537" s="30">
        <f t="shared" si="126"/>
        <v>0</v>
      </c>
      <c r="O537" s="44" t="str">
        <f t="shared" si="120"/>
        <v/>
      </c>
      <c r="P537" s="44" t="str">
        <f t="shared" si="121"/>
        <v/>
      </c>
      <c r="Q537" s="44" t="str">
        <f t="shared" si="122"/>
        <v/>
      </c>
      <c r="R537" s="32" t="str">
        <f t="shared" si="123"/>
        <v/>
      </c>
      <c r="S537" s="33"/>
      <c r="T537" s="91"/>
      <c r="U537" s="35" t="str">
        <f t="shared" si="127"/>
        <v/>
      </c>
      <c r="V537" s="33"/>
      <c r="W537" s="36" t="str">
        <f t="shared" si="128"/>
        <v/>
      </c>
      <c r="X537" s="36" t="str">
        <f t="shared" si="124"/>
        <v/>
      </c>
      <c r="Y537" s="36" t="str">
        <f t="shared" si="125"/>
        <v/>
      </c>
    </row>
    <row r="538" spans="2:25" x14ac:dyDescent="0.25">
      <c r="B538" s="23"/>
      <c r="C538" s="23"/>
      <c r="D538" s="24"/>
      <c r="E538" s="24"/>
      <c r="F538" s="25">
        <f t="shared" si="119"/>
        <v>2.5</v>
      </c>
      <c r="G538" s="26"/>
      <c r="H538" s="26"/>
      <c r="I538" s="27"/>
      <c r="J538" s="26"/>
      <c r="K538" s="48"/>
      <c r="L538" s="28"/>
      <c r="M538" s="29"/>
      <c r="N538" s="30">
        <f t="shared" si="126"/>
        <v>0</v>
      </c>
      <c r="O538" s="44" t="str">
        <f t="shared" si="120"/>
        <v/>
      </c>
      <c r="P538" s="44" t="str">
        <f t="shared" si="121"/>
        <v/>
      </c>
      <c r="Q538" s="44" t="str">
        <f t="shared" si="122"/>
        <v/>
      </c>
      <c r="R538" s="32" t="str">
        <f t="shared" si="123"/>
        <v/>
      </c>
      <c r="S538" s="33"/>
      <c r="T538" s="91"/>
      <c r="U538" s="35" t="str">
        <f t="shared" si="127"/>
        <v/>
      </c>
      <c r="V538" s="33"/>
      <c r="W538" s="36" t="str">
        <f t="shared" si="128"/>
        <v/>
      </c>
      <c r="X538" s="36" t="str">
        <f t="shared" si="124"/>
        <v/>
      </c>
      <c r="Y538" s="36" t="str">
        <f t="shared" si="125"/>
        <v/>
      </c>
    </row>
    <row r="539" spans="2:25" x14ac:dyDescent="0.25">
      <c r="B539" s="23"/>
      <c r="C539" s="23"/>
      <c r="D539" s="24"/>
      <c r="E539" s="24"/>
      <c r="F539" s="25">
        <f t="shared" si="119"/>
        <v>2.5</v>
      </c>
      <c r="G539" s="26"/>
      <c r="H539" s="26"/>
      <c r="I539" s="27"/>
      <c r="J539" s="26"/>
      <c r="K539" s="48"/>
      <c r="L539" s="28"/>
      <c r="M539" s="29"/>
      <c r="N539" s="30">
        <f t="shared" si="126"/>
        <v>0</v>
      </c>
      <c r="O539" s="44" t="str">
        <f t="shared" si="120"/>
        <v/>
      </c>
      <c r="P539" s="44" t="str">
        <f t="shared" si="121"/>
        <v/>
      </c>
      <c r="Q539" s="44" t="str">
        <f t="shared" si="122"/>
        <v/>
      </c>
      <c r="R539" s="32" t="str">
        <f t="shared" si="123"/>
        <v/>
      </c>
      <c r="S539" s="33"/>
      <c r="T539" s="91"/>
      <c r="U539" s="35" t="str">
        <f t="shared" si="127"/>
        <v/>
      </c>
      <c r="V539" s="33"/>
      <c r="W539" s="36" t="str">
        <f t="shared" si="128"/>
        <v/>
      </c>
      <c r="X539" s="36" t="str">
        <f t="shared" si="124"/>
        <v/>
      </c>
      <c r="Y539" s="36" t="str">
        <f t="shared" si="125"/>
        <v/>
      </c>
    </row>
    <row r="540" spans="2:25" x14ac:dyDescent="0.25">
      <c r="B540" s="23"/>
      <c r="C540" s="23"/>
      <c r="D540" s="24"/>
      <c r="E540" s="24"/>
      <c r="F540" s="25">
        <f t="shared" si="119"/>
        <v>2.5</v>
      </c>
      <c r="G540" s="26"/>
      <c r="H540" s="26"/>
      <c r="I540" s="27"/>
      <c r="J540" s="26"/>
      <c r="K540" s="48"/>
      <c r="L540" s="28"/>
      <c r="M540" s="29"/>
      <c r="N540" s="30">
        <f t="shared" si="126"/>
        <v>0</v>
      </c>
      <c r="O540" s="44" t="str">
        <f t="shared" si="120"/>
        <v/>
      </c>
      <c r="P540" s="44" t="str">
        <f t="shared" si="121"/>
        <v/>
      </c>
      <c r="Q540" s="44" t="str">
        <f t="shared" si="122"/>
        <v/>
      </c>
      <c r="R540" s="32" t="str">
        <f t="shared" si="123"/>
        <v/>
      </c>
      <c r="S540" s="33"/>
      <c r="T540" s="91"/>
      <c r="U540" s="35" t="str">
        <f t="shared" si="127"/>
        <v/>
      </c>
      <c r="V540" s="33"/>
      <c r="W540" s="36" t="str">
        <f t="shared" si="128"/>
        <v/>
      </c>
      <c r="X540" s="36" t="str">
        <f t="shared" si="124"/>
        <v/>
      </c>
      <c r="Y540" s="36" t="str">
        <f t="shared" si="125"/>
        <v/>
      </c>
    </row>
    <row r="541" spans="2:25" x14ac:dyDescent="0.25">
      <c r="B541" s="23"/>
      <c r="C541" s="23"/>
      <c r="D541" s="24"/>
      <c r="E541" s="24"/>
      <c r="F541" s="25">
        <f t="shared" si="119"/>
        <v>2.5</v>
      </c>
      <c r="G541" s="26"/>
      <c r="H541" s="26"/>
      <c r="I541" s="27"/>
      <c r="J541" s="26"/>
      <c r="K541" s="48"/>
      <c r="L541" s="28"/>
      <c r="M541" s="29"/>
      <c r="N541" s="30">
        <f t="shared" si="126"/>
        <v>0</v>
      </c>
      <c r="O541" s="44" t="str">
        <f t="shared" si="120"/>
        <v/>
      </c>
      <c r="P541" s="44" t="str">
        <f t="shared" si="121"/>
        <v/>
      </c>
      <c r="Q541" s="44" t="str">
        <f t="shared" si="122"/>
        <v/>
      </c>
      <c r="R541" s="32" t="str">
        <f t="shared" si="123"/>
        <v/>
      </c>
      <c r="S541" s="33"/>
      <c r="T541" s="91"/>
      <c r="U541" s="35" t="str">
        <f t="shared" si="127"/>
        <v/>
      </c>
      <c r="V541" s="33"/>
      <c r="W541" s="36" t="str">
        <f t="shared" si="128"/>
        <v/>
      </c>
      <c r="X541" s="36" t="str">
        <f t="shared" si="124"/>
        <v/>
      </c>
      <c r="Y541" s="36" t="str">
        <f t="shared" si="125"/>
        <v/>
      </c>
    </row>
    <row r="542" spans="2:25" x14ac:dyDescent="0.25">
      <c r="B542" s="23"/>
      <c r="C542" s="23"/>
      <c r="D542" s="24"/>
      <c r="E542" s="24"/>
      <c r="F542" s="25">
        <f t="shared" si="119"/>
        <v>2.5</v>
      </c>
      <c r="G542" s="26"/>
      <c r="H542" s="26"/>
      <c r="I542" s="27"/>
      <c r="J542" s="26"/>
      <c r="K542" s="48"/>
      <c r="L542" s="28"/>
      <c r="M542" s="29"/>
      <c r="N542" s="30">
        <f t="shared" si="126"/>
        <v>0</v>
      </c>
      <c r="O542" s="44" t="str">
        <f t="shared" si="120"/>
        <v/>
      </c>
      <c r="P542" s="44" t="str">
        <f t="shared" si="121"/>
        <v/>
      </c>
      <c r="Q542" s="44" t="str">
        <f t="shared" si="122"/>
        <v/>
      </c>
      <c r="R542" s="32" t="str">
        <f t="shared" si="123"/>
        <v/>
      </c>
      <c r="S542" s="33"/>
      <c r="T542" s="91"/>
      <c r="U542" s="35" t="str">
        <f t="shared" si="127"/>
        <v/>
      </c>
      <c r="V542" s="33"/>
      <c r="W542" s="36" t="str">
        <f t="shared" si="128"/>
        <v/>
      </c>
      <c r="X542" s="36" t="str">
        <f t="shared" si="124"/>
        <v/>
      </c>
      <c r="Y542" s="36" t="str">
        <f t="shared" si="125"/>
        <v/>
      </c>
    </row>
    <row r="543" spans="2:25" x14ac:dyDescent="0.25">
      <c r="B543" s="23"/>
      <c r="C543" s="23"/>
      <c r="D543" s="24"/>
      <c r="E543" s="24"/>
      <c r="F543" s="25">
        <f t="shared" si="119"/>
        <v>2.5</v>
      </c>
      <c r="G543" s="26"/>
      <c r="H543" s="26"/>
      <c r="I543" s="27"/>
      <c r="J543" s="26"/>
      <c r="K543" s="48"/>
      <c r="L543" s="28"/>
      <c r="M543" s="29"/>
      <c r="N543" s="30">
        <f t="shared" si="126"/>
        <v>0</v>
      </c>
      <c r="O543" s="44" t="str">
        <f t="shared" si="120"/>
        <v/>
      </c>
      <c r="P543" s="44" t="str">
        <f t="shared" si="121"/>
        <v/>
      </c>
      <c r="Q543" s="44" t="str">
        <f t="shared" si="122"/>
        <v/>
      </c>
      <c r="R543" s="32" t="str">
        <f t="shared" si="123"/>
        <v/>
      </c>
      <c r="S543" s="33"/>
      <c r="T543" s="91"/>
      <c r="U543" s="35" t="str">
        <f t="shared" si="127"/>
        <v/>
      </c>
      <c r="V543" s="33"/>
      <c r="W543" s="36" t="str">
        <f t="shared" si="128"/>
        <v/>
      </c>
      <c r="X543" s="36" t="str">
        <f t="shared" si="124"/>
        <v/>
      </c>
      <c r="Y543" s="36" t="str">
        <f t="shared" si="125"/>
        <v/>
      </c>
    </row>
    <row r="544" spans="2:25" x14ac:dyDescent="0.25">
      <c r="B544" s="23"/>
      <c r="C544" s="23"/>
      <c r="D544" s="24"/>
      <c r="E544" s="24"/>
      <c r="F544" s="25">
        <f t="shared" si="119"/>
        <v>2.5</v>
      </c>
      <c r="G544" s="26"/>
      <c r="H544" s="26"/>
      <c r="I544" s="27"/>
      <c r="J544" s="26"/>
      <c r="K544" s="48"/>
      <c r="L544" s="28"/>
      <c r="M544" s="29"/>
      <c r="N544" s="30">
        <f t="shared" si="126"/>
        <v>0</v>
      </c>
      <c r="O544" s="44" t="str">
        <f t="shared" si="120"/>
        <v/>
      </c>
      <c r="P544" s="44" t="str">
        <f t="shared" si="121"/>
        <v/>
      </c>
      <c r="Q544" s="44" t="str">
        <f t="shared" si="122"/>
        <v/>
      </c>
      <c r="R544" s="32" t="str">
        <f t="shared" si="123"/>
        <v/>
      </c>
      <c r="S544" s="33"/>
      <c r="T544" s="91"/>
      <c r="U544" s="35" t="str">
        <f t="shared" si="127"/>
        <v/>
      </c>
      <c r="V544" s="33"/>
      <c r="W544" s="36" t="str">
        <f t="shared" si="128"/>
        <v/>
      </c>
      <c r="X544" s="36" t="str">
        <f t="shared" si="124"/>
        <v/>
      </c>
      <c r="Y544" s="36" t="str">
        <f t="shared" si="125"/>
        <v/>
      </c>
    </row>
    <row r="545" spans="2:25" x14ac:dyDescent="0.25">
      <c r="B545" s="23"/>
      <c r="C545" s="23"/>
      <c r="D545" s="24"/>
      <c r="E545" s="24"/>
      <c r="F545" s="25">
        <f t="shared" si="119"/>
        <v>2.5</v>
      </c>
      <c r="G545" s="26"/>
      <c r="H545" s="26"/>
      <c r="I545" s="27"/>
      <c r="J545" s="26"/>
      <c r="K545" s="48"/>
      <c r="L545" s="28"/>
      <c r="M545" s="29"/>
      <c r="N545" s="30">
        <f t="shared" si="126"/>
        <v>0</v>
      </c>
      <c r="O545" s="44" t="str">
        <f t="shared" si="120"/>
        <v/>
      </c>
      <c r="P545" s="44" t="str">
        <f t="shared" si="121"/>
        <v/>
      </c>
      <c r="Q545" s="44" t="str">
        <f t="shared" si="122"/>
        <v/>
      </c>
      <c r="R545" s="32" t="str">
        <f t="shared" si="123"/>
        <v/>
      </c>
      <c r="S545" s="33"/>
      <c r="T545" s="91"/>
      <c r="U545" s="35" t="str">
        <f t="shared" si="127"/>
        <v/>
      </c>
      <c r="V545" s="33"/>
      <c r="W545" s="36" t="str">
        <f t="shared" si="128"/>
        <v/>
      </c>
      <c r="X545" s="36" t="str">
        <f t="shared" si="124"/>
        <v/>
      </c>
      <c r="Y545" s="36" t="str">
        <f t="shared" si="125"/>
        <v/>
      </c>
    </row>
    <row r="546" spans="2:25" x14ac:dyDescent="0.25">
      <c r="B546" s="23"/>
      <c r="C546" s="23"/>
      <c r="D546" s="24"/>
      <c r="E546" s="24"/>
      <c r="F546" s="25">
        <f t="shared" si="119"/>
        <v>2.5</v>
      </c>
      <c r="G546" s="26"/>
      <c r="H546" s="26"/>
      <c r="I546" s="27"/>
      <c r="J546" s="26"/>
      <c r="K546" s="48"/>
      <c r="L546" s="28"/>
      <c r="M546" s="29"/>
      <c r="N546" s="30">
        <f t="shared" si="126"/>
        <v>0</v>
      </c>
      <c r="O546" s="44" t="str">
        <f t="shared" si="120"/>
        <v/>
      </c>
      <c r="P546" s="44" t="str">
        <f t="shared" si="121"/>
        <v/>
      </c>
      <c r="Q546" s="44" t="str">
        <f t="shared" si="122"/>
        <v/>
      </c>
      <c r="R546" s="32" t="str">
        <f t="shared" si="123"/>
        <v/>
      </c>
      <c r="S546" s="33"/>
      <c r="T546" s="91"/>
      <c r="U546" s="35" t="str">
        <f t="shared" si="127"/>
        <v/>
      </c>
      <c r="V546" s="33"/>
      <c r="W546" s="36" t="str">
        <f t="shared" si="128"/>
        <v/>
      </c>
      <c r="X546" s="36" t="str">
        <f t="shared" si="124"/>
        <v/>
      </c>
      <c r="Y546" s="36" t="str">
        <f t="shared" si="125"/>
        <v/>
      </c>
    </row>
    <row r="547" spans="2:25" x14ac:dyDescent="0.25">
      <c r="B547" s="23"/>
      <c r="C547" s="23"/>
      <c r="D547" s="24"/>
      <c r="E547" s="24"/>
      <c r="F547" s="25">
        <f t="shared" si="119"/>
        <v>2.5</v>
      </c>
      <c r="G547" s="26"/>
      <c r="H547" s="26"/>
      <c r="I547" s="27"/>
      <c r="J547" s="26"/>
      <c r="K547" s="48"/>
      <c r="L547" s="28"/>
      <c r="M547" s="29"/>
      <c r="N547" s="30">
        <f t="shared" si="126"/>
        <v>0</v>
      </c>
      <c r="O547" s="44" t="str">
        <f t="shared" si="120"/>
        <v/>
      </c>
      <c r="P547" s="44" t="str">
        <f t="shared" si="121"/>
        <v/>
      </c>
      <c r="Q547" s="44" t="str">
        <f t="shared" si="122"/>
        <v/>
      </c>
      <c r="R547" s="32" t="str">
        <f t="shared" si="123"/>
        <v/>
      </c>
      <c r="S547" s="33"/>
      <c r="T547" s="91"/>
      <c r="U547" s="35" t="str">
        <f t="shared" si="127"/>
        <v/>
      </c>
      <c r="V547" s="33"/>
      <c r="W547" s="36" t="str">
        <f t="shared" si="128"/>
        <v/>
      </c>
      <c r="X547" s="36" t="str">
        <f t="shared" si="124"/>
        <v/>
      </c>
      <c r="Y547" s="36" t="str">
        <f t="shared" si="125"/>
        <v/>
      </c>
    </row>
    <row r="548" spans="2:25" x14ac:dyDescent="0.25">
      <c r="B548" s="23"/>
      <c r="C548" s="23"/>
      <c r="D548" s="24"/>
      <c r="E548" s="24"/>
      <c r="F548" s="25">
        <f t="shared" si="119"/>
        <v>2.5</v>
      </c>
      <c r="G548" s="26"/>
      <c r="H548" s="26"/>
      <c r="I548" s="27"/>
      <c r="J548" s="26"/>
      <c r="K548" s="48"/>
      <c r="L548" s="28"/>
      <c r="M548" s="29"/>
      <c r="N548" s="30">
        <f t="shared" si="126"/>
        <v>0</v>
      </c>
      <c r="O548" s="44" t="str">
        <f t="shared" si="120"/>
        <v/>
      </c>
      <c r="P548" s="44" t="str">
        <f t="shared" si="121"/>
        <v/>
      </c>
      <c r="Q548" s="44" t="str">
        <f t="shared" si="122"/>
        <v/>
      </c>
      <c r="R548" s="32" t="str">
        <f t="shared" si="123"/>
        <v/>
      </c>
      <c r="S548" s="33"/>
      <c r="T548" s="91"/>
      <c r="U548" s="35" t="str">
        <f t="shared" si="127"/>
        <v/>
      </c>
      <c r="V548" s="33"/>
      <c r="W548" s="36" t="str">
        <f t="shared" si="128"/>
        <v/>
      </c>
      <c r="X548" s="36" t="str">
        <f t="shared" si="124"/>
        <v/>
      </c>
      <c r="Y548" s="36" t="str">
        <f t="shared" si="125"/>
        <v/>
      </c>
    </row>
    <row r="549" spans="2:25" x14ac:dyDescent="0.25">
      <c r="B549" s="23"/>
      <c r="C549" s="23"/>
      <c r="D549" s="24"/>
      <c r="E549" s="24"/>
      <c r="F549" s="25">
        <f t="shared" si="119"/>
        <v>2.5</v>
      </c>
      <c r="G549" s="26"/>
      <c r="H549" s="26"/>
      <c r="I549" s="27"/>
      <c r="J549" s="26"/>
      <c r="K549" s="48"/>
      <c r="L549" s="28"/>
      <c r="M549" s="29"/>
      <c r="N549" s="30">
        <f t="shared" si="126"/>
        <v>0</v>
      </c>
      <c r="O549" s="44" t="str">
        <f t="shared" si="120"/>
        <v/>
      </c>
      <c r="P549" s="44" t="str">
        <f t="shared" si="121"/>
        <v/>
      </c>
      <c r="Q549" s="44" t="str">
        <f t="shared" si="122"/>
        <v/>
      </c>
      <c r="R549" s="32" t="str">
        <f t="shared" si="123"/>
        <v/>
      </c>
      <c r="S549" s="33"/>
      <c r="T549" s="91"/>
      <c r="U549" s="35" t="str">
        <f t="shared" si="127"/>
        <v/>
      </c>
      <c r="V549" s="33"/>
      <c r="W549" s="36" t="str">
        <f t="shared" si="128"/>
        <v/>
      </c>
      <c r="X549" s="36" t="str">
        <f t="shared" si="124"/>
        <v/>
      </c>
      <c r="Y549" s="36" t="str">
        <f t="shared" si="125"/>
        <v/>
      </c>
    </row>
    <row r="550" spans="2:25" x14ac:dyDescent="0.25">
      <c r="B550" s="23"/>
      <c r="C550" s="23"/>
      <c r="D550" s="24"/>
      <c r="E550" s="24"/>
      <c r="F550" s="25">
        <f t="shared" si="119"/>
        <v>2.5</v>
      </c>
      <c r="G550" s="26"/>
      <c r="H550" s="26"/>
      <c r="I550" s="27"/>
      <c r="J550" s="26"/>
      <c r="K550" s="48"/>
      <c r="L550" s="28"/>
      <c r="M550" s="29"/>
      <c r="N550" s="30">
        <f t="shared" si="126"/>
        <v>0</v>
      </c>
      <c r="O550" s="44" t="str">
        <f t="shared" si="120"/>
        <v/>
      </c>
      <c r="P550" s="44" t="str">
        <f t="shared" si="121"/>
        <v/>
      </c>
      <c r="Q550" s="44" t="str">
        <f t="shared" si="122"/>
        <v/>
      </c>
      <c r="R550" s="32" t="str">
        <f t="shared" si="123"/>
        <v/>
      </c>
      <c r="S550" s="33"/>
      <c r="T550" s="91"/>
      <c r="U550" s="35" t="str">
        <f t="shared" si="127"/>
        <v/>
      </c>
      <c r="V550" s="33"/>
      <c r="W550" s="36" t="str">
        <f t="shared" si="128"/>
        <v/>
      </c>
      <c r="X550" s="36" t="str">
        <f t="shared" si="124"/>
        <v/>
      </c>
      <c r="Y550" s="36" t="str">
        <f t="shared" si="125"/>
        <v/>
      </c>
    </row>
    <row r="551" spans="2:25" x14ac:dyDescent="0.25">
      <c r="B551" s="23"/>
      <c r="C551" s="23"/>
      <c r="D551" s="24"/>
      <c r="E551" s="24"/>
      <c r="F551" s="25">
        <f t="shared" si="119"/>
        <v>2.5</v>
      </c>
      <c r="G551" s="26"/>
      <c r="H551" s="26"/>
      <c r="I551" s="27"/>
      <c r="J551" s="26"/>
      <c r="K551" s="48"/>
      <c r="L551" s="28"/>
      <c r="M551" s="29"/>
      <c r="N551" s="30">
        <f t="shared" si="126"/>
        <v>0</v>
      </c>
      <c r="O551" s="44" t="str">
        <f t="shared" si="120"/>
        <v/>
      </c>
      <c r="P551" s="44" t="str">
        <f t="shared" si="121"/>
        <v/>
      </c>
      <c r="Q551" s="44" t="str">
        <f t="shared" si="122"/>
        <v/>
      </c>
      <c r="R551" s="32" t="str">
        <f t="shared" si="123"/>
        <v/>
      </c>
      <c r="S551" s="33"/>
      <c r="T551" s="91"/>
      <c r="U551" s="35" t="str">
        <f t="shared" si="127"/>
        <v/>
      </c>
      <c r="V551" s="33"/>
      <c r="W551" s="36" t="str">
        <f t="shared" si="128"/>
        <v/>
      </c>
      <c r="X551" s="36" t="str">
        <f t="shared" si="124"/>
        <v/>
      </c>
      <c r="Y551" s="36" t="str">
        <f t="shared" si="125"/>
        <v/>
      </c>
    </row>
    <row r="552" spans="2:25" x14ac:dyDescent="0.25">
      <c r="B552" s="23"/>
      <c r="C552" s="23"/>
      <c r="D552" s="24"/>
      <c r="E552" s="24"/>
      <c r="F552" s="25">
        <f t="shared" si="119"/>
        <v>2.5</v>
      </c>
      <c r="G552" s="26"/>
      <c r="H552" s="26"/>
      <c r="I552" s="27"/>
      <c r="J552" s="26"/>
      <c r="K552" s="48"/>
      <c r="L552" s="28"/>
      <c r="M552" s="29"/>
      <c r="N552" s="30">
        <f t="shared" si="126"/>
        <v>0</v>
      </c>
      <c r="O552" s="44" t="str">
        <f t="shared" si="120"/>
        <v/>
      </c>
      <c r="P552" s="44" t="str">
        <f t="shared" si="121"/>
        <v/>
      </c>
      <c r="Q552" s="44" t="str">
        <f t="shared" si="122"/>
        <v/>
      </c>
      <c r="R552" s="32" t="str">
        <f t="shared" si="123"/>
        <v/>
      </c>
      <c r="S552" s="33"/>
      <c r="T552" s="91"/>
      <c r="U552" s="35" t="str">
        <f t="shared" si="127"/>
        <v/>
      </c>
      <c r="V552" s="33"/>
      <c r="W552" s="36" t="str">
        <f t="shared" si="128"/>
        <v/>
      </c>
      <c r="X552" s="36" t="str">
        <f t="shared" si="124"/>
        <v/>
      </c>
      <c r="Y552" s="36" t="str">
        <f t="shared" si="125"/>
        <v/>
      </c>
    </row>
    <row r="553" spans="2:25" x14ac:dyDescent="0.25">
      <c r="B553" s="23"/>
      <c r="C553" s="23"/>
      <c r="D553" s="24"/>
      <c r="E553" s="24"/>
      <c r="F553" s="25">
        <f t="shared" si="119"/>
        <v>2.5</v>
      </c>
      <c r="G553" s="26"/>
      <c r="H553" s="26"/>
      <c r="I553" s="27"/>
      <c r="J553" s="26"/>
      <c r="K553" s="48"/>
      <c r="L553" s="28"/>
      <c r="M553" s="29"/>
      <c r="N553" s="30">
        <f t="shared" si="126"/>
        <v>0</v>
      </c>
      <c r="O553" s="44" t="str">
        <f t="shared" si="120"/>
        <v/>
      </c>
      <c r="P553" s="44" t="str">
        <f t="shared" si="121"/>
        <v/>
      </c>
      <c r="Q553" s="44" t="str">
        <f t="shared" si="122"/>
        <v/>
      </c>
      <c r="R553" s="32" t="str">
        <f t="shared" si="123"/>
        <v/>
      </c>
      <c r="S553" s="33"/>
      <c r="T553" s="91"/>
      <c r="U553" s="35" t="str">
        <f t="shared" si="127"/>
        <v/>
      </c>
      <c r="V553" s="33"/>
      <c r="W553" s="36" t="str">
        <f t="shared" si="128"/>
        <v/>
      </c>
      <c r="X553" s="36" t="str">
        <f t="shared" si="124"/>
        <v/>
      </c>
      <c r="Y553" s="36" t="str">
        <f t="shared" si="125"/>
        <v/>
      </c>
    </row>
    <row r="554" spans="2:25" x14ac:dyDescent="0.25">
      <c r="B554" s="23"/>
      <c r="C554" s="23"/>
      <c r="D554" s="24"/>
      <c r="E554" s="24"/>
      <c r="F554" s="25">
        <f t="shared" si="119"/>
        <v>2.5</v>
      </c>
      <c r="G554" s="26"/>
      <c r="H554" s="26"/>
      <c r="I554" s="27"/>
      <c r="J554" s="26"/>
      <c r="K554" s="48"/>
      <c r="L554" s="28"/>
      <c r="M554" s="29"/>
      <c r="N554" s="30">
        <f t="shared" si="126"/>
        <v>0</v>
      </c>
      <c r="O554" s="44" t="str">
        <f t="shared" si="120"/>
        <v/>
      </c>
      <c r="P554" s="44" t="str">
        <f t="shared" si="121"/>
        <v/>
      </c>
      <c r="Q554" s="44" t="str">
        <f t="shared" si="122"/>
        <v/>
      </c>
      <c r="R554" s="32" t="str">
        <f t="shared" si="123"/>
        <v/>
      </c>
      <c r="S554" s="33"/>
      <c r="T554" s="91"/>
      <c r="U554" s="35" t="str">
        <f t="shared" si="127"/>
        <v/>
      </c>
      <c r="V554" s="33"/>
      <c r="W554" s="36" t="str">
        <f t="shared" si="128"/>
        <v/>
      </c>
      <c r="X554" s="36" t="str">
        <f t="shared" si="124"/>
        <v/>
      </c>
      <c r="Y554" s="36" t="str">
        <f t="shared" si="125"/>
        <v/>
      </c>
    </row>
    <row r="555" spans="2:25" x14ac:dyDescent="0.25">
      <c r="B555" s="23"/>
      <c r="C555" s="23"/>
      <c r="D555" s="24"/>
      <c r="E555" s="24"/>
      <c r="F555" s="25">
        <f t="shared" si="119"/>
        <v>2.5</v>
      </c>
      <c r="G555" s="26"/>
      <c r="H555" s="26"/>
      <c r="I555" s="27"/>
      <c r="J555" s="26"/>
      <c r="K555" s="48"/>
      <c r="L555" s="28"/>
      <c r="M555" s="29"/>
      <c r="N555" s="30">
        <f t="shared" si="126"/>
        <v>0</v>
      </c>
      <c r="O555" s="44" t="str">
        <f t="shared" si="120"/>
        <v/>
      </c>
      <c r="P555" s="44" t="str">
        <f t="shared" si="121"/>
        <v/>
      </c>
      <c r="Q555" s="44" t="str">
        <f t="shared" si="122"/>
        <v/>
      </c>
      <c r="R555" s="32" t="str">
        <f t="shared" si="123"/>
        <v/>
      </c>
      <c r="S555" s="33"/>
      <c r="T555" s="91"/>
      <c r="U555" s="35" t="str">
        <f t="shared" si="127"/>
        <v/>
      </c>
      <c r="V555" s="33"/>
      <c r="W555" s="36" t="str">
        <f t="shared" si="128"/>
        <v/>
      </c>
      <c r="X555" s="36" t="str">
        <f t="shared" si="124"/>
        <v/>
      </c>
      <c r="Y555" s="36" t="str">
        <f t="shared" si="125"/>
        <v/>
      </c>
    </row>
    <row r="556" spans="2:25" x14ac:dyDescent="0.25">
      <c r="B556" s="23"/>
      <c r="C556" s="23"/>
      <c r="D556" s="24"/>
      <c r="E556" s="24"/>
      <c r="F556" s="25">
        <f t="shared" si="119"/>
        <v>2.5</v>
      </c>
      <c r="G556" s="26"/>
      <c r="H556" s="26"/>
      <c r="I556" s="27"/>
      <c r="J556" s="26"/>
      <c r="K556" s="48"/>
      <c r="L556" s="28"/>
      <c r="M556" s="29"/>
      <c r="N556" s="30">
        <f t="shared" si="126"/>
        <v>0</v>
      </c>
      <c r="O556" s="44" t="str">
        <f t="shared" si="120"/>
        <v/>
      </c>
      <c r="P556" s="44" t="str">
        <f t="shared" si="121"/>
        <v/>
      </c>
      <c r="Q556" s="44" t="str">
        <f t="shared" si="122"/>
        <v/>
      </c>
      <c r="R556" s="32" t="str">
        <f t="shared" si="123"/>
        <v/>
      </c>
      <c r="S556" s="33"/>
      <c r="T556" s="91"/>
      <c r="U556" s="35" t="str">
        <f t="shared" si="127"/>
        <v/>
      </c>
      <c r="V556" s="33"/>
      <c r="W556" s="36" t="str">
        <f t="shared" si="128"/>
        <v/>
      </c>
      <c r="X556" s="36" t="str">
        <f t="shared" si="124"/>
        <v/>
      </c>
      <c r="Y556" s="36" t="str">
        <f t="shared" si="125"/>
        <v/>
      </c>
    </row>
    <row r="557" spans="2:25" x14ac:dyDescent="0.25">
      <c r="B557" s="23"/>
      <c r="C557" s="23"/>
      <c r="D557" s="24"/>
      <c r="E557" s="24"/>
      <c r="F557" s="25">
        <f t="shared" si="119"/>
        <v>2.5</v>
      </c>
      <c r="G557" s="26"/>
      <c r="H557" s="26"/>
      <c r="I557" s="27"/>
      <c r="J557" s="26"/>
      <c r="K557" s="48"/>
      <c r="L557" s="28"/>
      <c r="M557" s="29"/>
      <c r="N557" s="30">
        <f t="shared" si="126"/>
        <v>0</v>
      </c>
      <c r="O557" s="44" t="str">
        <f t="shared" si="120"/>
        <v/>
      </c>
      <c r="P557" s="44" t="str">
        <f t="shared" si="121"/>
        <v/>
      </c>
      <c r="Q557" s="44" t="str">
        <f t="shared" si="122"/>
        <v/>
      </c>
      <c r="R557" s="32" t="str">
        <f t="shared" si="123"/>
        <v/>
      </c>
      <c r="S557" s="33"/>
      <c r="T557" s="91"/>
      <c r="U557" s="35" t="str">
        <f t="shared" si="127"/>
        <v/>
      </c>
      <c r="V557" s="33"/>
      <c r="W557" s="36" t="str">
        <f t="shared" si="128"/>
        <v/>
      </c>
      <c r="X557" s="36" t="str">
        <f t="shared" si="124"/>
        <v/>
      </c>
      <c r="Y557" s="36" t="str">
        <f t="shared" si="125"/>
        <v/>
      </c>
    </row>
    <row r="558" spans="2:25" x14ac:dyDescent="0.25">
      <c r="B558" s="23"/>
      <c r="C558" s="23"/>
      <c r="D558" s="24"/>
      <c r="E558" s="24"/>
      <c r="F558" s="25">
        <f t="shared" si="119"/>
        <v>2.5</v>
      </c>
      <c r="G558" s="26"/>
      <c r="H558" s="26"/>
      <c r="I558" s="27"/>
      <c r="J558" s="26"/>
      <c r="K558" s="48"/>
      <c r="L558" s="28"/>
      <c r="M558" s="29"/>
      <c r="N558" s="30">
        <f t="shared" si="126"/>
        <v>0</v>
      </c>
      <c r="O558" s="44" t="str">
        <f t="shared" si="120"/>
        <v/>
      </c>
      <c r="P558" s="44" t="str">
        <f t="shared" si="121"/>
        <v/>
      </c>
      <c r="Q558" s="44" t="str">
        <f t="shared" si="122"/>
        <v/>
      </c>
      <c r="R558" s="32" t="str">
        <f t="shared" si="123"/>
        <v/>
      </c>
      <c r="S558" s="33"/>
      <c r="T558" s="91"/>
      <c r="U558" s="35" t="str">
        <f t="shared" si="127"/>
        <v/>
      </c>
      <c r="V558" s="33"/>
      <c r="W558" s="36" t="str">
        <f t="shared" si="128"/>
        <v/>
      </c>
      <c r="X558" s="36" t="str">
        <f t="shared" si="124"/>
        <v/>
      </c>
      <c r="Y558" s="36" t="str">
        <f t="shared" si="125"/>
        <v/>
      </c>
    </row>
    <row r="559" spans="2:25" x14ac:dyDescent="0.25">
      <c r="B559" s="23"/>
      <c r="C559" s="23"/>
      <c r="D559" s="24"/>
      <c r="E559" s="24"/>
      <c r="F559" s="25">
        <f t="shared" si="119"/>
        <v>2.5</v>
      </c>
      <c r="G559" s="26"/>
      <c r="H559" s="26"/>
      <c r="I559" s="27"/>
      <c r="J559" s="26"/>
      <c r="K559" s="48"/>
      <c r="L559" s="28"/>
      <c r="M559" s="29"/>
      <c r="N559" s="30">
        <f t="shared" si="126"/>
        <v>0</v>
      </c>
      <c r="O559" s="44" t="str">
        <f t="shared" si="120"/>
        <v/>
      </c>
      <c r="P559" s="44" t="str">
        <f t="shared" si="121"/>
        <v/>
      </c>
      <c r="Q559" s="44" t="str">
        <f t="shared" si="122"/>
        <v/>
      </c>
      <c r="R559" s="32" t="str">
        <f t="shared" si="123"/>
        <v/>
      </c>
      <c r="S559" s="33"/>
      <c r="T559" s="91"/>
      <c r="U559" s="35" t="str">
        <f t="shared" si="127"/>
        <v/>
      </c>
      <c r="V559" s="33"/>
      <c r="W559" s="36" t="str">
        <f t="shared" si="128"/>
        <v/>
      </c>
      <c r="X559" s="36" t="str">
        <f t="shared" si="124"/>
        <v/>
      </c>
      <c r="Y559" s="36" t="str">
        <f t="shared" si="125"/>
        <v/>
      </c>
    </row>
    <row r="560" spans="2:25" x14ac:dyDescent="0.25">
      <c r="B560" s="23"/>
      <c r="C560" s="23"/>
      <c r="D560" s="24"/>
      <c r="E560" s="24"/>
      <c r="F560" s="25">
        <f t="shared" si="119"/>
        <v>2.5</v>
      </c>
      <c r="G560" s="26"/>
      <c r="H560" s="26"/>
      <c r="I560" s="27"/>
      <c r="J560" s="26"/>
      <c r="K560" s="48"/>
      <c r="L560" s="28"/>
      <c r="M560" s="29"/>
      <c r="N560" s="30">
        <f t="shared" si="126"/>
        <v>0</v>
      </c>
      <c r="O560" s="44" t="str">
        <f t="shared" si="120"/>
        <v/>
      </c>
      <c r="P560" s="44" t="str">
        <f t="shared" si="121"/>
        <v/>
      </c>
      <c r="Q560" s="44" t="str">
        <f t="shared" si="122"/>
        <v/>
      </c>
      <c r="R560" s="32" t="str">
        <f t="shared" si="123"/>
        <v/>
      </c>
      <c r="S560" s="33"/>
      <c r="T560" s="91"/>
      <c r="U560" s="35" t="str">
        <f t="shared" si="127"/>
        <v/>
      </c>
      <c r="V560" s="33"/>
      <c r="W560" s="36" t="str">
        <f t="shared" si="128"/>
        <v/>
      </c>
      <c r="X560" s="36" t="str">
        <f t="shared" si="124"/>
        <v/>
      </c>
      <c r="Y560" s="36" t="str">
        <f t="shared" si="125"/>
        <v/>
      </c>
    </row>
    <row r="561" spans="2:25" x14ac:dyDescent="0.25">
      <c r="B561" s="23"/>
      <c r="C561" s="23"/>
      <c r="D561" s="24"/>
      <c r="E561" s="24"/>
      <c r="F561" s="25">
        <f t="shared" si="119"/>
        <v>2.5</v>
      </c>
      <c r="G561" s="26"/>
      <c r="H561" s="26"/>
      <c r="I561" s="27"/>
      <c r="J561" s="26"/>
      <c r="K561" s="48"/>
      <c r="L561" s="28"/>
      <c r="M561" s="29"/>
      <c r="N561" s="30">
        <f t="shared" si="126"/>
        <v>0</v>
      </c>
      <c r="O561" s="44" t="str">
        <f t="shared" si="120"/>
        <v/>
      </c>
      <c r="P561" s="44" t="str">
        <f t="shared" si="121"/>
        <v/>
      </c>
      <c r="Q561" s="44" t="str">
        <f t="shared" si="122"/>
        <v/>
      </c>
      <c r="R561" s="32" t="str">
        <f t="shared" si="123"/>
        <v/>
      </c>
      <c r="S561" s="33"/>
      <c r="T561" s="91"/>
      <c r="U561" s="35" t="str">
        <f t="shared" si="127"/>
        <v/>
      </c>
      <c r="V561" s="33"/>
      <c r="W561" s="36" t="str">
        <f t="shared" si="128"/>
        <v/>
      </c>
      <c r="X561" s="36" t="str">
        <f t="shared" si="124"/>
        <v/>
      </c>
      <c r="Y561" s="36" t="str">
        <f t="shared" si="125"/>
        <v/>
      </c>
    </row>
    <row r="562" spans="2:25" x14ac:dyDescent="0.25">
      <c r="B562" s="23"/>
      <c r="C562" s="23"/>
      <c r="D562" s="24"/>
      <c r="E562" s="24"/>
      <c r="F562" s="25">
        <f t="shared" si="119"/>
        <v>2.5</v>
      </c>
      <c r="G562" s="26"/>
      <c r="H562" s="26"/>
      <c r="I562" s="27"/>
      <c r="J562" s="26"/>
      <c r="K562" s="48"/>
      <c r="L562" s="28"/>
      <c r="M562" s="29"/>
      <c r="N562" s="30">
        <f t="shared" si="126"/>
        <v>0</v>
      </c>
      <c r="O562" s="44" t="str">
        <f t="shared" si="120"/>
        <v/>
      </c>
      <c r="P562" s="44" t="str">
        <f t="shared" si="121"/>
        <v/>
      </c>
      <c r="Q562" s="44" t="str">
        <f t="shared" si="122"/>
        <v/>
      </c>
      <c r="R562" s="32" t="str">
        <f t="shared" si="123"/>
        <v/>
      </c>
      <c r="S562" s="33"/>
      <c r="T562" s="91"/>
      <c r="U562" s="35" t="str">
        <f t="shared" si="127"/>
        <v/>
      </c>
      <c r="V562" s="33"/>
      <c r="W562" s="36" t="str">
        <f t="shared" si="128"/>
        <v/>
      </c>
      <c r="X562" s="36" t="str">
        <f t="shared" si="124"/>
        <v/>
      </c>
      <c r="Y562" s="36" t="str">
        <f t="shared" si="125"/>
        <v/>
      </c>
    </row>
    <row r="563" spans="2:25" x14ac:dyDescent="0.25">
      <c r="B563" s="23"/>
      <c r="C563" s="23"/>
      <c r="D563" s="24"/>
      <c r="E563" s="24"/>
      <c r="F563" s="25">
        <f t="shared" si="119"/>
        <v>2.5</v>
      </c>
      <c r="G563" s="26"/>
      <c r="H563" s="26"/>
      <c r="I563" s="27"/>
      <c r="J563" s="26"/>
      <c r="K563" s="48"/>
      <c r="L563" s="28"/>
      <c r="M563" s="29"/>
      <c r="N563" s="30">
        <f t="shared" si="126"/>
        <v>0</v>
      </c>
      <c r="O563" s="44" t="str">
        <f t="shared" si="120"/>
        <v/>
      </c>
      <c r="P563" s="44" t="str">
        <f t="shared" si="121"/>
        <v/>
      </c>
      <c r="Q563" s="44" t="str">
        <f t="shared" si="122"/>
        <v/>
      </c>
      <c r="R563" s="32" t="str">
        <f t="shared" si="123"/>
        <v/>
      </c>
      <c r="S563" s="33"/>
      <c r="T563" s="91"/>
      <c r="U563" s="35" t="str">
        <f t="shared" si="127"/>
        <v/>
      </c>
      <c r="V563" s="33"/>
      <c r="W563" s="36" t="str">
        <f t="shared" si="128"/>
        <v/>
      </c>
      <c r="X563" s="36" t="str">
        <f t="shared" si="124"/>
        <v/>
      </c>
      <c r="Y563" s="36" t="str">
        <f t="shared" si="125"/>
        <v/>
      </c>
    </row>
    <row r="564" spans="2:25" x14ac:dyDescent="0.25">
      <c r="B564" s="23"/>
      <c r="C564" s="23"/>
      <c r="D564" s="24"/>
      <c r="E564" s="24"/>
      <c r="F564" s="25">
        <f t="shared" si="119"/>
        <v>2.5</v>
      </c>
      <c r="G564" s="26"/>
      <c r="H564" s="26"/>
      <c r="I564" s="27"/>
      <c r="J564" s="26"/>
      <c r="K564" s="48"/>
      <c r="L564" s="28"/>
      <c r="M564" s="29"/>
      <c r="N564" s="30">
        <f t="shared" si="126"/>
        <v>0</v>
      </c>
      <c r="O564" s="44" t="str">
        <f t="shared" si="120"/>
        <v/>
      </c>
      <c r="P564" s="44" t="str">
        <f t="shared" si="121"/>
        <v/>
      </c>
      <c r="Q564" s="44" t="str">
        <f t="shared" si="122"/>
        <v/>
      </c>
      <c r="R564" s="32" t="str">
        <f t="shared" si="123"/>
        <v/>
      </c>
      <c r="S564" s="33"/>
      <c r="T564" s="91"/>
      <c r="U564" s="35" t="str">
        <f t="shared" si="127"/>
        <v/>
      </c>
      <c r="V564" s="33"/>
      <c r="W564" s="36" t="str">
        <f t="shared" si="128"/>
        <v/>
      </c>
      <c r="X564" s="36" t="str">
        <f t="shared" si="124"/>
        <v/>
      </c>
      <c r="Y564" s="36" t="str">
        <f t="shared" si="125"/>
        <v/>
      </c>
    </row>
    <row r="565" spans="2:25" x14ac:dyDescent="0.25">
      <c r="B565" s="23"/>
      <c r="C565" s="23"/>
      <c r="D565" s="24"/>
      <c r="E565" s="24"/>
      <c r="F565" s="25">
        <f t="shared" si="119"/>
        <v>2.5</v>
      </c>
      <c r="G565" s="26"/>
      <c r="H565" s="26"/>
      <c r="I565" s="27"/>
      <c r="J565" s="26"/>
      <c r="K565" s="48"/>
      <c r="L565" s="28"/>
      <c r="M565" s="29"/>
      <c r="N565" s="30">
        <f t="shared" si="126"/>
        <v>0</v>
      </c>
      <c r="O565" s="44" t="str">
        <f t="shared" si="120"/>
        <v/>
      </c>
      <c r="P565" s="44" t="str">
        <f t="shared" si="121"/>
        <v/>
      </c>
      <c r="Q565" s="44" t="str">
        <f t="shared" si="122"/>
        <v/>
      </c>
      <c r="R565" s="32" t="str">
        <f t="shared" si="123"/>
        <v/>
      </c>
      <c r="S565" s="33"/>
      <c r="T565" s="91"/>
      <c r="U565" s="35" t="str">
        <f t="shared" si="127"/>
        <v/>
      </c>
      <c r="V565" s="33"/>
      <c r="W565" s="36" t="str">
        <f t="shared" si="128"/>
        <v/>
      </c>
      <c r="X565" s="36" t="str">
        <f t="shared" si="124"/>
        <v/>
      </c>
      <c r="Y565" s="36" t="str">
        <f t="shared" si="125"/>
        <v/>
      </c>
    </row>
    <row r="566" spans="2:25" x14ac:dyDescent="0.25">
      <c r="B566" s="23"/>
      <c r="C566" s="23"/>
      <c r="D566" s="24"/>
      <c r="E566" s="24"/>
      <c r="F566" s="25">
        <f t="shared" si="119"/>
        <v>2.5</v>
      </c>
      <c r="G566" s="26"/>
      <c r="H566" s="26"/>
      <c r="I566" s="27"/>
      <c r="J566" s="26"/>
      <c r="K566" s="48"/>
      <c r="L566" s="28"/>
      <c r="M566" s="29"/>
      <c r="N566" s="30">
        <f t="shared" si="126"/>
        <v>0</v>
      </c>
      <c r="O566" s="44" t="str">
        <f t="shared" si="120"/>
        <v/>
      </c>
      <c r="P566" s="44" t="str">
        <f t="shared" si="121"/>
        <v/>
      </c>
      <c r="Q566" s="44" t="str">
        <f t="shared" si="122"/>
        <v/>
      </c>
      <c r="R566" s="32" t="str">
        <f t="shared" si="123"/>
        <v/>
      </c>
      <c r="S566" s="33"/>
      <c r="T566" s="91"/>
      <c r="U566" s="35" t="str">
        <f t="shared" si="127"/>
        <v/>
      </c>
      <c r="V566" s="33"/>
      <c r="W566" s="36" t="str">
        <f t="shared" si="128"/>
        <v/>
      </c>
      <c r="X566" s="36" t="str">
        <f t="shared" si="124"/>
        <v/>
      </c>
      <c r="Y566" s="36" t="str">
        <f t="shared" si="125"/>
        <v/>
      </c>
    </row>
    <row r="567" spans="2:25" x14ac:dyDescent="0.25">
      <c r="B567" s="23"/>
      <c r="C567" s="23"/>
      <c r="D567" s="24"/>
      <c r="E567" s="24"/>
      <c r="F567" s="25">
        <f t="shared" si="119"/>
        <v>2.5</v>
      </c>
      <c r="G567" s="26"/>
      <c r="H567" s="26"/>
      <c r="I567" s="27"/>
      <c r="J567" s="26"/>
      <c r="K567" s="48"/>
      <c r="L567" s="28"/>
      <c r="M567" s="29"/>
      <c r="N567" s="30">
        <f t="shared" si="126"/>
        <v>0</v>
      </c>
      <c r="O567" s="44" t="str">
        <f t="shared" si="120"/>
        <v/>
      </c>
      <c r="P567" s="44" t="str">
        <f t="shared" si="121"/>
        <v/>
      </c>
      <c r="Q567" s="44" t="str">
        <f t="shared" si="122"/>
        <v/>
      </c>
      <c r="R567" s="32" t="str">
        <f t="shared" si="123"/>
        <v/>
      </c>
      <c r="S567" s="33"/>
      <c r="T567" s="91"/>
      <c r="U567" s="35" t="str">
        <f t="shared" si="127"/>
        <v/>
      </c>
      <c r="V567" s="33"/>
      <c r="W567" s="36" t="str">
        <f t="shared" si="128"/>
        <v/>
      </c>
      <c r="X567" s="36" t="str">
        <f t="shared" si="124"/>
        <v/>
      </c>
      <c r="Y567" s="36" t="str">
        <f t="shared" si="125"/>
        <v/>
      </c>
    </row>
    <row r="568" spans="2:25" x14ac:dyDescent="0.25">
      <c r="B568" s="23"/>
      <c r="C568" s="23"/>
      <c r="D568" s="24"/>
      <c r="E568" s="24"/>
      <c r="F568" s="25">
        <f t="shared" si="119"/>
        <v>2.5</v>
      </c>
      <c r="G568" s="26"/>
      <c r="H568" s="26"/>
      <c r="I568" s="27"/>
      <c r="J568" s="26"/>
      <c r="K568" s="48"/>
      <c r="L568" s="28"/>
      <c r="M568" s="29"/>
      <c r="N568" s="30">
        <f t="shared" si="126"/>
        <v>0</v>
      </c>
      <c r="O568" s="44" t="str">
        <f t="shared" si="120"/>
        <v/>
      </c>
      <c r="P568" s="44" t="str">
        <f t="shared" si="121"/>
        <v/>
      </c>
      <c r="Q568" s="44" t="str">
        <f t="shared" si="122"/>
        <v/>
      </c>
      <c r="R568" s="32" t="str">
        <f t="shared" si="123"/>
        <v/>
      </c>
      <c r="S568" s="33"/>
      <c r="T568" s="91"/>
      <c r="U568" s="35" t="str">
        <f t="shared" si="127"/>
        <v/>
      </c>
      <c r="V568" s="33"/>
      <c r="W568" s="36" t="str">
        <f t="shared" si="128"/>
        <v/>
      </c>
      <c r="X568" s="36" t="str">
        <f t="shared" si="124"/>
        <v/>
      </c>
      <c r="Y568" s="36" t="str">
        <f t="shared" si="125"/>
        <v/>
      </c>
    </row>
    <row r="569" spans="2:25" x14ac:dyDescent="0.25">
      <c r="B569" s="23"/>
      <c r="C569" s="23"/>
      <c r="D569" s="24"/>
      <c r="E569" s="24"/>
      <c r="F569" s="25">
        <f t="shared" si="119"/>
        <v>2.5</v>
      </c>
      <c r="G569" s="26"/>
      <c r="H569" s="26"/>
      <c r="I569" s="27"/>
      <c r="J569" s="26"/>
      <c r="K569" s="48"/>
      <c r="L569" s="28"/>
      <c r="M569" s="29"/>
      <c r="N569" s="30">
        <f t="shared" si="126"/>
        <v>0</v>
      </c>
      <c r="O569" s="44" t="str">
        <f t="shared" si="120"/>
        <v/>
      </c>
      <c r="P569" s="44" t="str">
        <f t="shared" si="121"/>
        <v/>
      </c>
      <c r="Q569" s="44" t="str">
        <f t="shared" si="122"/>
        <v/>
      </c>
      <c r="R569" s="32" t="str">
        <f t="shared" si="123"/>
        <v/>
      </c>
      <c r="S569" s="33"/>
      <c r="T569" s="91"/>
      <c r="U569" s="35" t="str">
        <f t="shared" si="127"/>
        <v/>
      </c>
      <c r="V569" s="33"/>
      <c r="W569" s="36" t="str">
        <f t="shared" si="128"/>
        <v/>
      </c>
      <c r="X569" s="36" t="str">
        <f t="shared" si="124"/>
        <v/>
      </c>
      <c r="Y569" s="36" t="str">
        <f t="shared" si="125"/>
        <v/>
      </c>
    </row>
    <row r="570" spans="2:25" x14ac:dyDescent="0.25">
      <c r="B570" s="23"/>
      <c r="C570" s="23"/>
      <c r="D570" s="24"/>
      <c r="E570" s="24"/>
      <c r="F570" s="25">
        <f t="shared" si="119"/>
        <v>2.5</v>
      </c>
      <c r="G570" s="26"/>
      <c r="H570" s="26"/>
      <c r="I570" s="27"/>
      <c r="J570" s="26"/>
      <c r="K570" s="48"/>
      <c r="L570" s="28"/>
      <c r="M570" s="29"/>
      <c r="N570" s="30">
        <f t="shared" si="126"/>
        <v>0</v>
      </c>
      <c r="O570" s="44" t="str">
        <f t="shared" si="120"/>
        <v/>
      </c>
      <c r="P570" s="44" t="str">
        <f t="shared" si="121"/>
        <v/>
      </c>
      <c r="Q570" s="44" t="str">
        <f t="shared" si="122"/>
        <v/>
      </c>
      <c r="R570" s="32" t="str">
        <f t="shared" si="123"/>
        <v/>
      </c>
      <c r="S570" s="33"/>
      <c r="T570" s="91"/>
      <c r="U570" s="35" t="str">
        <f t="shared" si="127"/>
        <v/>
      </c>
      <c r="V570" s="33"/>
      <c r="W570" s="36" t="str">
        <f t="shared" si="128"/>
        <v/>
      </c>
      <c r="X570" s="36" t="str">
        <f t="shared" si="124"/>
        <v/>
      </c>
      <c r="Y570" s="36" t="str">
        <f t="shared" si="125"/>
        <v/>
      </c>
    </row>
    <row r="571" spans="2:25" x14ac:dyDescent="0.25">
      <c r="B571" s="23"/>
      <c r="C571" s="23"/>
      <c r="D571" s="24"/>
      <c r="E571" s="24"/>
      <c r="F571" s="25">
        <f t="shared" si="119"/>
        <v>2.5</v>
      </c>
      <c r="G571" s="26"/>
      <c r="H571" s="26"/>
      <c r="I571" s="27"/>
      <c r="J571" s="26"/>
      <c r="K571" s="48"/>
      <c r="L571" s="28"/>
      <c r="M571" s="29"/>
      <c r="N571" s="30">
        <f t="shared" si="126"/>
        <v>0</v>
      </c>
      <c r="O571" s="44" t="str">
        <f t="shared" si="120"/>
        <v/>
      </c>
      <c r="P571" s="44" t="str">
        <f t="shared" si="121"/>
        <v/>
      </c>
      <c r="Q571" s="44" t="str">
        <f t="shared" si="122"/>
        <v/>
      </c>
      <c r="R571" s="32" t="str">
        <f t="shared" si="123"/>
        <v/>
      </c>
      <c r="S571" s="33"/>
      <c r="T571" s="91"/>
      <c r="U571" s="35" t="str">
        <f t="shared" si="127"/>
        <v/>
      </c>
      <c r="V571" s="33"/>
      <c r="W571" s="36" t="str">
        <f t="shared" si="128"/>
        <v/>
      </c>
      <c r="X571" s="36" t="str">
        <f t="shared" si="124"/>
        <v/>
      </c>
      <c r="Y571" s="36" t="str">
        <f t="shared" si="125"/>
        <v/>
      </c>
    </row>
    <row r="572" spans="2:25" x14ac:dyDescent="0.25">
      <c r="B572" s="23"/>
      <c r="C572" s="23"/>
      <c r="D572" s="24"/>
      <c r="E572" s="24"/>
      <c r="F572" s="25">
        <f t="shared" si="119"/>
        <v>2.5</v>
      </c>
      <c r="G572" s="26"/>
      <c r="H572" s="26"/>
      <c r="I572" s="27"/>
      <c r="J572" s="26"/>
      <c r="K572" s="48"/>
      <c r="L572" s="28"/>
      <c r="M572" s="29"/>
      <c r="N572" s="30">
        <f t="shared" si="126"/>
        <v>0</v>
      </c>
      <c r="O572" s="44" t="str">
        <f t="shared" si="120"/>
        <v/>
      </c>
      <c r="P572" s="44" t="str">
        <f t="shared" si="121"/>
        <v/>
      </c>
      <c r="Q572" s="44" t="str">
        <f t="shared" si="122"/>
        <v/>
      </c>
      <c r="R572" s="32" t="str">
        <f t="shared" si="123"/>
        <v/>
      </c>
      <c r="S572" s="33"/>
      <c r="T572" s="91"/>
      <c r="U572" s="35" t="str">
        <f t="shared" si="127"/>
        <v/>
      </c>
      <c r="V572" s="33"/>
      <c r="W572" s="36" t="str">
        <f t="shared" si="128"/>
        <v/>
      </c>
      <c r="X572" s="36" t="str">
        <f t="shared" si="124"/>
        <v/>
      </c>
      <c r="Y572" s="36" t="str">
        <f t="shared" si="125"/>
        <v/>
      </c>
    </row>
    <row r="573" spans="2:25" x14ac:dyDescent="0.25">
      <c r="B573" s="23"/>
      <c r="C573" s="23"/>
      <c r="D573" s="24"/>
      <c r="E573" s="24"/>
      <c r="F573" s="25">
        <f t="shared" si="119"/>
        <v>2.5</v>
      </c>
      <c r="G573" s="26"/>
      <c r="H573" s="26"/>
      <c r="I573" s="27"/>
      <c r="J573" s="26"/>
      <c r="K573" s="48"/>
      <c r="L573" s="28"/>
      <c r="M573" s="29"/>
      <c r="N573" s="30">
        <f t="shared" si="126"/>
        <v>0</v>
      </c>
      <c r="O573" s="44" t="str">
        <f t="shared" si="120"/>
        <v/>
      </c>
      <c r="P573" s="44" t="str">
        <f t="shared" si="121"/>
        <v/>
      </c>
      <c r="Q573" s="44" t="str">
        <f t="shared" si="122"/>
        <v/>
      </c>
      <c r="R573" s="32" t="str">
        <f t="shared" si="123"/>
        <v/>
      </c>
      <c r="S573" s="33"/>
      <c r="T573" s="91"/>
      <c r="U573" s="35" t="str">
        <f t="shared" si="127"/>
        <v/>
      </c>
      <c r="V573" s="33"/>
      <c r="W573" s="36" t="str">
        <f t="shared" si="128"/>
        <v/>
      </c>
      <c r="X573" s="36" t="str">
        <f t="shared" si="124"/>
        <v/>
      </c>
      <c r="Y573" s="36" t="str">
        <f t="shared" si="125"/>
        <v/>
      </c>
    </row>
    <row r="574" spans="2:25" x14ac:dyDescent="0.25">
      <c r="B574" s="23"/>
      <c r="C574" s="23"/>
      <c r="D574" s="24"/>
      <c r="E574" s="24"/>
      <c r="F574" s="25">
        <f t="shared" si="119"/>
        <v>2.5</v>
      </c>
      <c r="G574" s="26"/>
      <c r="H574" s="26"/>
      <c r="I574" s="27"/>
      <c r="J574" s="26"/>
      <c r="K574" s="48"/>
      <c r="L574" s="28"/>
      <c r="M574" s="29"/>
      <c r="N574" s="30">
        <f t="shared" si="126"/>
        <v>0</v>
      </c>
      <c r="O574" s="44" t="str">
        <f t="shared" si="120"/>
        <v/>
      </c>
      <c r="P574" s="44" t="str">
        <f t="shared" si="121"/>
        <v/>
      </c>
      <c r="Q574" s="44" t="str">
        <f t="shared" si="122"/>
        <v/>
      </c>
      <c r="R574" s="32" t="str">
        <f t="shared" si="123"/>
        <v/>
      </c>
      <c r="S574" s="33"/>
      <c r="T574" s="91"/>
      <c r="U574" s="35" t="str">
        <f t="shared" si="127"/>
        <v/>
      </c>
      <c r="V574" s="33"/>
      <c r="W574" s="36" t="str">
        <f t="shared" si="128"/>
        <v/>
      </c>
      <c r="X574" s="36" t="str">
        <f t="shared" si="124"/>
        <v/>
      </c>
      <c r="Y574" s="36" t="str">
        <f t="shared" si="125"/>
        <v/>
      </c>
    </row>
    <row r="575" spans="2:25" x14ac:dyDescent="0.25">
      <c r="B575" s="23"/>
      <c r="C575" s="23"/>
      <c r="D575" s="24"/>
      <c r="E575" s="24"/>
      <c r="F575" s="25">
        <f t="shared" si="119"/>
        <v>2.5</v>
      </c>
      <c r="G575" s="26"/>
      <c r="H575" s="26"/>
      <c r="I575" s="27"/>
      <c r="J575" s="26"/>
      <c r="K575" s="48"/>
      <c r="L575" s="28"/>
      <c r="M575" s="29"/>
      <c r="N575" s="30">
        <f t="shared" si="126"/>
        <v>0</v>
      </c>
      <c r="O575" s="44" t="str">
        <f t="shared" si="120"/>
        <v/>
      </c>
      <c r="P575" s="44" t="str">
        <f t="shared" si="121"/>
        <v/>
      </c>
      <c r="Q575" s="44" t="str">
        <f t="shared" si="122"/>
        <v/>
      </c>
      <c r="R575" s="32" t="str">
        <f t="shared" si="123"/>
        <v/>
      </c>
      <c r="S575" s="33"/>
      <c r="T575" s="91"/>
      <c r="U575" s="35" t="str">
        <f t="shared" si="127"/>
        <v/>
      </c>
      <c r="V575" s="33"/>
      <c r="W575" s="36" t="str">
        <f t="shared" si="128"/>
        <v/>
      </c>
      <c r="X575" s="36" t="str">
        <f t="shared" si="124"/>
        <v/>
      </c>
      <c r="Y575" s="36" t="str">
        <f t="shared" si="125"/>
        <v/>
      </c>
    </row>
    <row r="576" spans="2:25" x14ac:dyDescent="0.25">
      <c r="B576" s="23"/>
      <c r="C576" s="23"/>
      <c r="D576" s="24"/>
      <c r="E576" s="24"/>
      <c r="F576" s="25">
        <f t="shared" si="119"/>
        <v>2.5</v>
      </c>
      <c r="G576" s="26"/>
      <c r="H576" s="26"/>
      <c r="I576" s="27"/>
      <c r="J576" s="26"/>
      <c r="K576" s="48"/>
      <c r="L576" s="28"/>
      <c r="M576" s="29"/>
      <c r="N576" s="30">
        <f t="shared" si="126"/>
        <v>0</v>
      </c>
      <c r="O576" s="44" t="str">
        <f t="shared" si="120"/>
        <v/>
      </c>
      <c r="P576" s="44" t="str">
        <f t="shared" si="121"/>
        <v/>
      </c>
      <c r="Q576" s="44" t="str">
        <f t="shared" si="122"/>
        <v/>
      </c>
      <c r="R576" s="32" t="str">
        <f t="shared" si="123"/>
        <v/>
      </c>
      <c r="S576" s="33"/>
      <c r="T576" s="91"/>
      <c r="U576" s="35" t="str">
        <f t="shared" si="127"/>
        <v/>
      </c>
      <c r="V576" s="33"/>
      <c r="W576" s="36" t="str">
        <f t="shared" si="128"/>
        <v/>
      </c>
      <c r="X576" s="36" t="str">
        <f t="shared" si="124"/>
        <v/>
      </c>
      <c r="Y576" s="36" t="str">
        <f t="shared" si="125"/>
        <v/>
      </c>
    </row>
    <row r="577" spans="2:25" x14ac:dyDescent="0.25">
      <c r="B577" s="23"/>
      <c r="C577" s="23"/>
      <c r="D577" s="24"/>
      <c r="E577" s="24"/>
      <c r="F577" s="25">
        <f t="shared" si="119"/>
        <v>2.5</v>
      </c>
      <c r="G577" s="26"/>
      <c r="H577" s="26"/>
      <c r="I577" s="27"/>
      <c r="J577" s="26"/>
      <c r="K577" s="48"/>
      <c r="L577" s="28"/>
      <c r="M577" s="29"/>
      <c r="N577" s="30">
        <f t="shared" si="126"/>
        <v>0</v>
      </c>
      <c r="O577" s="44" t="str">
        <f t="shared" si="120"/>
        <v/>
      </c>
      <c r="P577" s="44" t="str">
        <f t="shared" si="121"/>
        <v/>
      </c>
      <c r="Q577" s="44" t="str">
        <f t="shared" si="122"/>
        <v/>
      </c>
      <c r="R577" s="32" t="str">
        <f t="shared" si="123"/>
        <v/>
      </c>
      <c r="S577" s="33"/>
      <c r="T577" s="91"/>
      <c r="U577" s="35" t="str">
        <f t="shared" si="127"/>
        <v/>
      </c>
      <c r="V577" s="33"/>
      <c r="W577" s="36" t="str">
        <f t="shared" si="128"/>
        <v/>
      </c>
      <c r="X577" s="36" t="str">
        <f t="shared" si="124"/>
        <v/>
      </c>
      <c r="Y577" s="36" t="str">
        <f t="shared" si="125"/>
        <v/>
      </c>
    </row>
    <row r="578" spans="2:25" x14ac:dyDescent="0.25">
      <c r="B578" s="23"/>
      <c r="C578" s="23"/>
      <c r="D578" s="24"/>
      <c r="E578" s="24"/>
      <c r="F578" s="25">
        <f t="shared" si="119"/>
        <v>2.5</v>
      </c>
      <c r="G578" s="26"/>
      <c r="H578" s="26"/>
      <c r="I578" s="27"/>
      <c r="J578" s="26"/>
      <c r="K578" s="48"/>
      <c r="L578" s="28"/>
      <c r="M578" s="29"/>
      <c r="N578" s="30">
        <f t="shared" si="126"/>
        <v>0</v>
      </c>
      <c r="O578" s="44" t="str">
        <f t="shared" si="120"/>
        <v/>
      </c>
      <c r="P578" s="44" t="str">
        <f t="shared" si="121"/>
        <v/>
      </c>
      <c r="Q578" s="44" t="str">
        <f t="shared" si="122"/>
        <v/>
      </c>
      <c r="R578" s="32" t="str">
        <f t="shared" si="123"/>
        <v/>
      </c>
      <c r="S578" s="33"/>
      <c r="T578" s="91"/>
      <c r="U578" s="35" t="str">
        <f t="shared" si="127"/>
        <v/>
      </c>
      <c r="V578" s="33"/>
      <c r="W578" s="36" t="str">
        <f t="shared" si="128"/>
        <v/>
      </c>
      <c r="X578" s="36" t="str">
        <f t="shared" si="124"/>
        <v/>
      </c>
      <c r="Y578" s="36" t="str">
        <f t="shared" si="125"/>
        <v/>
      </c>
    </row>
    <row r="579" spans="2:25" x14ac:dyDescent="0.25">
      <c r="B579" s="23"/>
      <c r="C579" s="23"/>
      <c r="D579" s="24"/>
      <c r="E579" s="24"/>
      <c r="F579" s="25">
        <f t="shared" si="119"/>
        <v>2.5</v>
      </c>
      <c r="G579" s="26"/>
      <c r="H579" s="26"/>
      <c r="I579" s="27"/>
      <c r="J579" s="26"/>
      <c r="K579" s="48"/>
      <c r="L579" s="28"/>
      <c r="M579" s="29"/>
      <c r="N579" s="30">
        <f t="shared" si="126"/>
        <v>0</v>
      </c>
      <c r="O579" s="44" t="str">
        <f t="shared" si="120"/>
        <v/>
      </c>
      <c r="P579" s="44" t="str">
        <f t="shared" si="121"/>
        <v/>
      </c>
      <c r="Q579" s="44" t="str">
        <f t="shared" si="122"/>
        <v/>
      </c>
      <c r="R579" s="32" t="str">
        <f t="shared" si="123"/>
        <v/>
      </c>
      <c r="S579" s="33"/>
      <c r="T579" s="91"/>
      <c r="U579" s="35" t="str">
        <f t="shared" si="127"/>
        <v/>
      </c>
      <c r="V579" s="33"/>
      <c r="W579" s="36" t="str">
        <f t="shared" si="128"/>
        <v/>
      </c>
      <c r="X579" s="36" t="str">
        <f t="shared" si="124"/>
        <v/>
      </c>
      <c r="Y579" s="36" t="str">
        <f t="shared" si="125"/>
        <v/>
      </c>
    </row>
    <row r="580" spans="2:25" x14ac:dyDescent="0.25">
      <c r="B580" s="23"/>
      <c r="C580" s="23"/>
      <c r="D580" s="24"/>
      <c r="E580" s="24"/>
      <c r="F580" s="25">
        <f t="shared" si="119"/>
        <v>2.5</v>
      </c>
      <c r="G580" s="26"/>
      <c r="H580" s="26"/>
      <c r="I580" s="27"/>
      <c r="J580" s="26"/>
      <c r="K580" s="48"/>
      <c r="L580" s="28"/>
      <c r="M580" s="29"/>
      <c r="N580" s="30">
        <f t="shared" si="126"/>
        <v>0</v>
      </c>
      <c r="O580" s="44" t="str">
        <f t="shared" si="120"/>
        <v/>
      </c>
      <c r="P580" s="44" t="str">
        <f t="shared" si="121"/>
        <v/>
      </c>
      <c r="Q580" s="44" t="str">
        <f t="shared" si="122"/>
        <v/>
      </c>
      <c r="R580" s="32" t="str">
        <f t="shared" si="123"/>
        <v/>
      </c>
      <c r="S580" s="33"/>
      <c r="T580" s="91"/>
      <c r="U580" s="35" t="str">
        <f t="shared" si="127"/>
        <v/>
      </c>
      <c r="V580" s="33"/>
      <c r="W580" s="36" t="str">
        <f t="shared" si="128"/>
        <v/>
      </c>
      <c r="X580" s="36" t="str">
        <f t="shared" si="124"/>
        <v/>
      </c>
      <c r="Y580" s="36" t="str">
        <f t="shared" si="125"/>
        <v/>
      </c>
    </row>
    <row r="581" spans="2:25" x14ac:dyDescent="0.25">
      <c r="B581" s="23"/>
      <c r="C581" s="23"/>
      <c r="D581" s="24"/>
      <c r="E581" s="24"/>
      <c r="F581" s="25">
        <f t="shared" si="119"/>
        <v>2.5</v>
      </c>
      <c r="G581" s="26"/>
      <c r="H581" s="26"/>
      <c r="I581" s="27"/>
      <c r="J581" s="26"/>
      <c r="K581" s="48"/>
      <c r="L581" s="28"/>
      <c r="M581" s="29"/>
      <c r="N581" s="30">
        <f t="shared" si="126"/>
        <v>0</v>
      </c>
      <c r="O581" s="44" t="str">
        <f t="shared" si="120"/>
        <v/>
      </c>
      <c r="P581" s="44" t="str">
        <f t="shared" si="121"/>
        <v/>
      </c>
      <c r="Q581" s="44" t="str">
        <f t="shared" si="122"/>
        <v/>
      </c>
      <c r="R581" s="32" t="str">
        <f t="shared" si="123"/>
        <v/>
      </c>
      <c r="S581" s="33"/>
      <c r="T581" s="91"/>
      <c r="U581" s="35" t="str">
        <f t="shared" si="127"/>
        <v/>
      </c>
      <c r="V581" s="33"/>
      <c r="W581" s="36" t="str">
        <f t="shared" si="128"/>
        <v/>
      </c>
      <c r="X581" s="36" t="str">
        <f t="shared" si="124"/>
        <v/>
      </c>
      <c r="Y581" s="36" t="str">
        <f t="shared" si="125"/>
        <v/>
      </c>
    </row>
    <row r="582" spans="2:25" x14ac:dyDescent="0.25">
      <c r="B582" s="23"/>
      <c r="C582" s="23"/>
      <c r="D582" s="24"/>
      <c r="E582" s="24"/>
      <c r="F582" s="25">
        <f t="shared" si="119"/>
        <v>2.5</v>
      </c>
      <c r="G582" s="26"/>
      <c r="H582" s="26"/>
      <c r="I582" s="27"/>
      <c r="J582" s="26"/>
      <c r="K582" s="48"/>
      <c r="L582" s="28"/>
      <c r="M582" s="29"/>
      <c r="N582" s="30">
        <f t="shared" si="126"/>
        <v>0</v>
      </c>
      <c r="O582" s="44" t="str">
        <f t="shared" si="120"/>
        <v/>
      </c>
      <c r="P582" s="44" t="str">
        <f t="shared" si="121"/>
        <v/>
      </c>
      <c r="Q582" s="44" t="str">
        <f t="shared" si="122"/>
        <v/>
      </c>
      <c r="R582" s="32" t="str">
        <f t="shared" si="123"/>
        <v/>
      </c>
      <c r="S582" s="33"/>
      <c r="T582" s="91"/>
      <c r="U582" s="35" t="str">
        <f t="shared" si="127"/>
        <v/>
      </c>
      <c r="V582" s="33"/>
      <c r="W582" s="36" t="str">
        <f t="shared" si="128"/>
        <v/>
      </c>
      <c r="X582" s="36" t="str">
        <f t="shared" si="124"/>
        <v/>
      </c>
      <c r="Y582" s="36" t="str">
        <f t="shared" si="125"/>
        <v/>
      </c>
    </row>
    <row r="583" spans="2:25" x14ac:dyDescent="0.25">
      <c r="B583" s="23"/>
      <c r="C583" s="23"/>
      <c r="D583" s="24"/>
      <c r="E583" s="24"/>
      <c r="F583" s="25">
        <f t="shared" ref="F583:F646" si="129">IFERROR(VLOOKUP(E583,$AE$7:$AF$13,2),"-")</f>
        <v>2.5</v>
      </c>
      <c r="G583" s="26"/>
      <c r="H583" s="26"/>
      <c r="I583" s="27"/>
      <c r="J583" s="26"/>
      <c r="K583" s="48"/>
      <c r="L583" s="28"/>
      <c r="M583" s="29"/>
      <c r="N583" s="30">
        <f t="shared" si="126"/>
        <v>0</v>
      </c>
      <c r="O583" s="44" t="str">
        <f t="shared" ref="O583:O646" si="130">IFERROR(IF($K583&lt;=0,"",K583*12/(VLOOKUP($E583,$AE$7:$AL$13,3)*$AC$7*$AC$8)),"")</f>
        <v/>
      </c>
      <c r="P583" s="44" t="str">
        <f t="shared" ref="P583:P646" si="131">IFERROR(IF($L583&lt;=0,"",(L583-R583)*12/(VLOOKUP($E583,$AE$7:$AL$13,3)*$AC$7*$AC$8)),"")</f>
        <v/>
      </c>
      <c r="Q583" s="44" t="str">
        <f t="shared" ref="Q583:Q646" si="132">IFERROR(IF($M583&lt;=0,"",(M583-R583)*12/(VLOOKUP($E583,$AE$7:$AL$13,3)*$AC$7*$AC$8)),"")</f>
        <v/>
      </c>
      <c r="R583" s="32" t="str">
        <f t="shared" ref="R583:R646" si="133">IF(E583="","",VLOOKUP($E583,$AE$7:$AL$13,8))</f>
        <v/>
      </c>
      <c r="S583" s="33"/>
      <c r="T583" s="91"/>
      <c r="U583" s="35" t="str">
        <f t="shared" si="127"/>
        <v/>
      </c>
      <c r="V583" s="33"/>
      <c r="W583" s="36" t="str">
        <f t="shared" si="128"/>
        <v/>
      </c>
      <c r="X583" s="36" t="str">
        <f t="shared" ref="X583:X646" si="134">IF($E583="","",VLOOKUP($E583,$AD$68:$AG$73,4,FALSE))</f>
        <v/>
      </c>
      <c r="Y583" s="36" t="str">
        <f t="shared" ref="Y583:Y646" si="135">IF($E583="","",VLOOKUP($E583,$AD$79:$AG$84,4,FALSE))</f>
        <v/>
      </c>
    </row>
    <row r="584" spans="2:25" x14ac:dyDescent="0.25">
      <c r="B584" s="23"/>
      <c r="C584" s="23"/>
      <c r="D584" s="24"/>
      <c r="E584" s="24"/>
      <c r="F584" s="25">
        <f t="shared" si="129"/>
        <v>2.5</v>
      </c>
      <c r="G584" s="26"/>
      <c r="H584" s="26"/>
      <c r="I584" s="27"/>
      <c r="J584" s="26"/>
      <c r="K584" s="48"/>
      <c r="L584" s="28"/>
      <c r="M584" s="29"/>
      <c r="N584" s="30">
        <f t="shared" ref="N584:N647" si="136">IFERROR(IF($I584&lt;=0,0,(I584-R584)*12/(VLOOKUP($E584,$AE$7:$AL$13,3)*$AC$7*$AC$8)),"")</f>
        <v>0</v>
      </c>
      <c r="O584" s="44" t="str">
        <f t="shared" si="130"/>
        <v/>
      </c>
      <c r="P584" s="44" t="str">
        <f t="shared" si="131"/>
        <v/>
      </c>
      <c r="Q584" s="44" t="str">
        <f t="shared" si="132"/>
        <v/>
      </c>
      <c r="R584" s="32" t="str">
        <f t="shared" si="133"/>
        <v/>
      </c>
      <c r="S584" s="33"/>
      <c r="T584" s="91"/>
      <c r="U584" s="35" t="str">
        <f t="shared" ref="U584:U647" si="137">IF($T584&gt;0,(T584+R584)*12/(VLOOKUP(E584,$AE$7:$AL$12,3)*$AC$7*$AC$8),"")</f>
        <v/>
      </c>
      <c r="V584" s="33"/>
      <c r="W584" s="36" t="str">
        <f t="shared" ref="W584:W647" si="138">IF($E584="","",VLOOKUP($E584,$AD$90:$AG$95,4,FALSE))</f>
        <v/>
      </c>
      <c r="X584" s="36" t="str">
        <f t="shared" si="134"/>
        <v/>
      </c>
      <c r="Y584" s="36" t="str">
        <f t="shared" si="135"/>
        <v/>
      </c>
    </row>
    <row r="585" spans="2:25" x14ac:dyDescent="0.25">
      <c r="B585" s="23"/>
      <c r="C585" s="23"/>
      <c r="D585" s="24"/>
      <c r="E585" s="24"/>
      <c r="F585" s="25">
        <f t="shared" si="129"/>
        <v>2.5</v>
      </c>
      <c r="G585" s="26"/>
      <c r="H585" s="26"/>
      <c r="I585" s="27"/>
      <c r="J585" s="26"/>
      <c r="K585" s="48"/>
      <c r="L585" s="28"/>
      <c r="M585" s="29"/>
      <c r="N585" s="30">
        <f t="shared" si="136"/>
        <v>0</v>
      </c>
      <c r="O585" s="44" t="str">
        <f t="shared" si="130"/>
        <v/>
      </c>
      <c r="P585" s="44" t="str">
        <f t="shared" si="131"/>
        <v/>
      </c>
      <c r="Q585" s="44" t="str">
        <f t="shared" si="132"/>
        <v/>
      </c>
      <c r="R585" s="32" t="str">
        <f t="shared" si="133"/>
        <v/>
      </c>
      <c r="S585" s="33"/>
      <c r="T585" s="91"/>
      <c r="U585" s="35" t="str">
        <f t="shared" si="137"/>
        <v/>
      </c>
      <c r="V585" s="33"/>
      <c r="W585" s="36" t="str">
        <f t="shared" si="138"/>
        <v/>
      </c>
      <c r="X585" s="36" t="str">
        <f t="shared" si="134"/>
        <v/>
      </c>
      <c r="Y585" s="36" t="str">
        <f t="shared" si="135"/>
        <v/>
      </c>
    </row>
    <row r="586" spans="2:25" x14ac:dyDescent="0.25">
      <c r="B586" s="23"/>
      <c r="C586" s="23"/>
      <c r="D586" s="24"/>
      <c r="E586" s="24"/>
      <c r="F586" s="25">
        <f t="shared" si="129"/>
        <v>2.5</v>
      </c>
      <c r="G586" s="26"/>
      <c r="H586" s="26"/>
      <c r="I586" s="27"/>
      <c r="J586" s="26"/>
      <c r="K586" s="48"/>
      <c r="L586" s="28"/>
      <c r="M586" s="29"/>
      <c r="N586" s="30">
        <f t="shared" si="136"/>
        <v>0</v>
      </c>
      <c r="O586" s="44" t="str">
        <f t="shared" si="130"/>
        <v/>
      </c>
      <c r="P586" s="44" t="str">
        <f t="shared" si="131"/>
        <v/>
      </c>
      <c r="Q586" s="44" t="str">
        <f t="shared" si="132"/>
        <v/>
      </c>
      <c r="R586" s="32" t="str">
        <f t="shared" si="133"/>
        <v/>
      </c>
      <c r="S586" s="33"/>
      <c r="T586" s="91"/>
      <c r="U586" s="35" t="str">
        <f t="shared" si="137"/>
        <v/>
      </c>
      <c r="V586" s="33"/>
      <c r="W586" s="36" t="str">
        <f t="shared" si="138"/>
        <v/>
      </c>
      <c r="X586" s="36" t="str">
        <f t="shared" si="134"/>
        <v/>
      </c>
      <c r="Y586" s="36" t="str">
        <f t="shared" si="135"/>
        <v/>
      </c>
    </row>
    <row r="587" spans="2:25" x14ac:dyDescent="0.25">
      <c r="B587" s="23"/>
      <c r="C587" s="23"/>
      <c r="D587" s="24"/>
      <c r="E587" s="24"/>
      <c r="F587" s="25">
        <f t="shared" si="129"/>
        <v>2.5</v>
      </c>
      <c r="G587" s="26"/>
      <c r="H587" s="26"/>
      <c r="I587" s="27"/>
      <c r="J587" s="26"/>
      <c r="K587" s="48"/>
      <c r="L587" s="28"/>
      <c r="M587" s="29"/>
      <c r="N587" s="30">
        <f t="shared" si="136"/>
        <v>0</v>
      </c>
      <c r="O587" s="44" t="str">
        <f t="shared" si="130"/>
        <v/>
      </c>
      <c r="P587" s="44" t="str">
        <f t="shared" si="131"/>
        <v/>
      </c>
      <c r="Q587" s="44" t="str">
        <f t="shared" si="132"/>
        <v/>
      </c>
      <c r="R587" s="32" t="str">
        <f t="shared" si="133"/>
        <v/>
      </c>
      <c r="S587" s="33"/>
      <c r="T587" s="91"/>
      <c r="U587" s="35" t="str">
        <f t="shared" si="137"/>
        <v/>
      </c>
      <c r="V587" s="33"/>
      <c r="W587" s="36" t="str">
        <f t="shared" si="138"/>
        <v/>
      </c>
      <c r="X587" s="36" t="str">
        <f t="shared" si="134"/>
        <v/>
      </c>
      <c r="Y587" s="36" t="str">
        <f t="shared" si="135"/>
        <v/>
      </c>
    </row>
    <row r="588" spans="2:25" x14ac:dyDescent="0.25">
      <c r="B588" s="23"/>
      <c r="C588" s="23"/>
      <c r="D588" s="24"/>
      <c r="E588" s="24"/>
      <c r="F588" s="25">
        <f t="shared" si="129"/>
        <v>2.5</v>
      </c>
      <c r="G588" s="26"/>
      <c r="H588" s="26"/>
      <c r="I588" s="27"/>
      <c r="J588" s="26"/>
      <c r="K588" s="48"/>
      <c r="L588" s="28"/>
      <c r="M588" s="29"/>
      <c r="N588" s="30">
        <f t="shared" si="136"/>
        <v>0</v>
      </c>
      <c r="O588" s="44" t="str">
        <f t="shared" si="130"/>
        <v/>
      </c>
      <c r="P588" s="44" t="str">
        <f t="shared" si="131"/>
        <v/>
      </c>
      <c r="Q588" s="44" t="str">
        <f t="shared" si="132"/>
        <v/>
      </c>
      <c r="R588" s="32" t="str">
        <f t="shared" si="133"/>
        <v/>
      </c>
      <c r="S588" s="33"/>
      <c r="T588" s="91"/>
      <c r="U588" s="35" t="str">
        <f t="shared" si="137"/>
        <v/>
      </c>
      <c r="V588" s="33"/>
      <c r="W588" s="36" t="str">
        <f t="shared" si="138"/>
        <v/>
      </c>
      <c r="X588" s="36" t="str">
        <f t="shared" si="134"/>
        <v/>
      </c>
      <c r="Y588" s="36" t="str">
        <f t="shared" si="135"/>
        <v/>
      </c>
    </row>
    <row r="589" spans="2:25" x14ac:dyDescent="0.25">
      <c r="B589" s="23"/>
      <c r="C589" s="23"/>
      <c r="D589" s="24"/>
      <c r="E589" s="24"/>
      <c r="F589" s="25">
        <f t="shared" si="129"/>
        <v>2.5</v>
      </c>
      <c r="G589" s="26"/>
      <c r="H589" s="26"/>
      <c r="I589" s="27"/>
      <c r="J589" s="26"/>
      <c r="K589" s="48"/>
      <c r="L589" s="28"/>
      <c r="M589" s="29"/>
      <c r="N589" s="30">
        <f t="shared" si="136"/>
        <v>0</v>
      </c>
      <c r="O589" s="44" t="str">
        <f t="shared" si="130"/>
        <v/>
      </c>
      <c r="P589" s="44" t="str">
        <f t="shared" si="131"/>
        <v/>
      </c>
      <c r="Q589" s="44" t="str">
        <f t="shared" si="132"/>
        <v/>
      </c>
      <c r="R589" s="32" t="str">
        <f t="shared" si="133"/>
        <v/>
      </c>
      <c r="S589" s="33"/>
      <c r="T589" s="91"/>
      <c r="U589" s="35" t="str">
        <f t="shared" si="137"/>
        <v/>
      </c>
      <c r="V589" s="33"/>
      <c r="W589" s="36" t="str">
        <f t="shared" si="138"/>
        <v/>
      </c>
      <c r="X589" s="36" t="str">
        <f t="shared" si="134"/>
        <v/>
      </c>
      <c r="Y589" s="36" t="str">
        <f t="shared" si="135"/>
        <v/>
      </c>
    </row>
    <row r="590" spans="2:25" x14ac:dyDescent="0.25">
      <c r="B590" s="23"/>
      <c r="C590" s="23"/>
      <c r="D590" s="24"/>
      <c r="E590" s="24"/>
      <c r="F590" s="25">
        <f t="shared" si="129"/>
        <v>2.5</v>
      </c>
      <c r="G590" s="26"/>
      <c r="H590" s="26"/>
      <c r="I590" s="27"/>
      <c r="J590" s="26"/>
      <c r="K590" s="48"/>
      <c r="L590" s="28"/>
      <c r="M590" s="29"/>
      <c r="N590" s="30">
        <f t="shared" si="136"/>
        <v>0</v>
      </c>
      <c r="O590" s="44" t="str">
        <f t="shared" si="130"/>
        <v/>
      </c>
      <c r="P590" s="44" t="str">
        <f t="shared" si="131"/>
        <v/>
      </c>
      <c r="Q590" s="44" t="str">
        <f t="shared" si="132"/>
        <v/>
      </c>
      <c r="R590" s="32" t="str">
        <f t="shared" si="133"/>
        <v/>
      </c>
      <c r="S590" s="33"/>
      <c r="T590" s="91"/>
      <c r="U590" s="35" t="str">
        <f t="shared" si="137"/>
        <v/>
      </c>
      <c r="V590" s="33"/>
      <c r="W590" s="36" t="str">
        <f t="shared" si="138"/>
        <v/>
      </c>
      <c r="X590" s="36" t="str">
        <f t="shared" si="134"/>
        <v/>
      </c>
      <c r="Y590" s="36" t="str">
        <f t="shared" si="135"/>
        <v/>
      </c>
    </row>
    <row r="591" spans="2:25" x14ac:dyDescent="0.25">
      <c r="B591" s="23"/>
      <c r="C591" s="23"/>
      <c r="D591" s="24"/>
      <c r="E591" s="24"/>
      <c r="F591" s="25">
        <f t="shared" si="129"/>
        <v>2.5</v>
      </c>
      <c r="G591" s="26"/>
      <c r="H591" s="26"/>
      <c r="I591" s="27"/>
      <c r="J591" s="26"/>
      <c r="K591" s="48"/>
      <c r="L591" s="28"/>
      <c r="M591" s="29"/>
      <c r="N591" s="30">
        <f t="shared" si="136"/>
        <v>0</v>
      </c>
      <c r="O591" s="44" t="str">
        <f t="shared" si="130"/>
        <v/>
      </c>
      <c r="P591" s="44" t="str">
        <f t="shared" si="131"/>
        <v/>
      </c>
      <c r="Q591" s="44" t="str">
        <f t="shared" si="132"/>
        <v/>
      </c>
      <c r="R591" s="32" t="str">
        <f t="shared" si="133"/>
        <v/>
      </c>
      <c r="S591" s="33"/>
      <c r="T591" s="91"/>
      <c r="U591" s="35" t="str">
        <f t="shared" si="137"/>
        <v/>
      </c>
      <c r="V591" s="33"/>
      <c r="W591" s="36" t="str">
        <f t="shared" si="138"/>
        <v/>
      </c>
      <c r="X591" s="36" t="str">
        <f t="shared" si="134"/>
        <v/>
      </c>
      <c r="Y591" s="36" t="str">
        <f t="shared" si="135"/>
        <v/>
      </c>
    </row>
    <row r="592" spans="2:25" x14ac:dyDescent="0.25">
      <c r="B592" s="23"/>
      <c r="C592" s="23"/>
      <c r="D592" s="24"/>
      <c r="E592" s="24"/>
      <c r="F592" s="25">
        <f t="shared" si="129"/>
        <v>2.5</v>
      </c>
      <c r="G592" s="26"/>
      <c r="H592" s="26"/>
      <c r="I592" s="27"/>
      <c r="J592" s="26"/>
      <c r="K592" s="48"/>
      <c r="L592" s="28"/>
      <c r="M592" s="29"/>
      <c r="N592" s="30">
        <f t="shared" si="136"/>
        <v>0</v>
      </c>
      <c r="O592" s="44" t="str">
        <f t="shared" si="130"/>
        <v/>
      </c>
      <c r="P592" s="44" t="str">
        <f t="shared" si="131"/>
        <v/>
      </c>
      <c r="Q592" s="44" t="str">
        <f t="shared" si="132"/>
        <v/>
      </c>
      <c r="R592" s="32" t="str">
        <f t="shared" si="133"/>
        <v/>
      </c>
      <c r="S592" s="33"/>
      <c r="T592" s="91"/>
      <c r="U592" s="35" t="str">
        <f t="shared" si="137"/>
        <v/>
      </c>
      <c r="V592" s="33"/>
      <c r="W592" s="36" t="str">
        <f t="shared" si="138"/>
        <v/>
      </c>
      <c r="X592" s="36" t="str">
        <f t="shared" si="134"/>
        <v/>
      </c>
      <c r="Y592" s="36" t="str">
        <f t="shared" si="135"/>
        <v/>
      </c>
    </row>
    <row r="593" spans="2:25" x14ac:dyDescent="0.25">
      <c r="B593" s="23"/>
      <c r="C593" s="23"/>
      <c r="D593" s="24"/>
      <c r="E593" s="24"/>
      <c r="F593" s="25">
        <f t="shared" si="129"/>
        <v>2.5</v>
      </c>
      <c r="G593" s="26"/>
      <c r="H593" s="26"/>
      <c r="I593" s="27"/>
      <c r="J593" s="26"/>
      <c r="K593" s="48"/>
      <c r="L593" s="28"/>
      <c r="M593" s="29"/>
      <c r="N593" s="30">
        <f t="shared" si="136"/>
        <v>0</v>
      </c>
      <c r="O593" s="44" t="str">
        <f t="shared" si="130"/>
        <v/>
      </c>
      <c r="P593" s="44" t="str">
        <f t="shared" si="131"/>
        <v/>
      </c>
      <c r="Q593" s="44" t="str">
        <f t="shared" si="132"/>
        <v/>
      </c>
      <c r="R593" s="32" t="str">
        <f t="shared" si="133"/>
        <v/>
      </c>
      <c r="S593" s="33"/>
      <c r="T593" s="91"/>
      <c r="U593" s="35" t="str">
        <f t="shared" si="137"/>
        <v/>
      </c>
      <c r="V593" s="33"/>
      <c r="W593" s="36" t="str">
        <f t="shared" si="138"/>
        <v/>
      </c>
      <c r="X593" s="36" t="str">
        <f t="shared" si="134"/>
        <v/>
      </c>
      <c r="Y593" s="36" t="str">
        <f t="shared" si="135"/>
        <v/>
      </c>
    </row>
    <row r="594" spans="2:25" x14ac:dyDescent="0.25">
      <c r="B594" s="23"/>
      <c r="C594" s="23"/>
      <c r="D594" s="24"/>
      <c r="E594" s="24"/>
      <c r="F594" s="25">
        <f t="shared" si="129"/>
        <v>2.5</v>
      </c>
      <c r="G594" s="26"/>
      <c r="H594" s="26"/>
      <c r="I594" s="27"/>
      <c r="J594" s="26"/>
      <c r="K594" s="48"/>
      <c r="L594" s="28"/>
      <c r="M594" s="29"/>
      <c r="N594" s="30">
        <f t="shared" si="136"/>
        <v>0</v>
      </c>
      <c r="O594" s="44" t="str">
        <f t="shared" si="130"/>
        <v/>
      </c>
      <c r="P594" s="44" t="str">
        <f t="shared" si="131"/>
        <v/>
      </c>
      <c r="Q594" s="44" t="str">
        <f t="shared" si="132"/>
        <v/>
      </c>
      <c r="R594" s="32" t="str">
        <f t="shared" si="133"/>
        <v/>
      </c>
      <c r="S594" s="33"/>
      <c r="T594" s="91"/>
      <c r="U594" s="35" t="str">
        <f t="shared" si="137"/>
        <v/>
      </c>
      <c r="V594" s="33"/>
      <c r="W594" s="36" t="str">
        <f t="shared" si="138"/>
        <v/>
      </c>
      <c r="X594" s="36" t="str">
        <f t="shared" si="134"/>
        <v/>
      </c>
      <c r="Y594" s="36" t="str">
        <f t="shared" si="135"/>
        <v/>
      </c>
    </row>
    <row r="595" spans="2:25" x14ac:dyDescent="0.25">
      <c r="B595" s="23"/>
      <c r="C595" s="23"/>
      <c r="D595" s="24"/>
      <c r="E595" s="24"/>
      <c r="F595" s="25">
        <f t="shared" si="129"/>
        <v>2.5</v>
      </c>
      <c r="G595" s="26"/>
      <c r="H595" s="26"/>
      <c r="I595" s="27"/>
      <c r="J595" s="26"/>
      <c r="K595" s="48"/>
      <c r="L595" s="28"/>
      <c r="M595" s="29"/>
      <c r="N595" s="30">
        <f t="shared" si="136"/>
        <v>0</v>
      </c>
      <c r="O595" s="44" t="str">
        <f t="shared" si="130"/>
        <v/>
      </c>
      <c r="P595" s="44" t="str">
        <f t="shared" si="131"/>
        <v/>
      </c>
      <c r="Q595" s="44" t="str">
        <f t="shared" si="132"/>
        <v/>
      </c>
      <c r="R595" s="32" t="str">
        <f t="shared" si="133"/>
        <v/>
      </c>
      <c r="S595" s="33"/>
      <c r="T595" s="91"/>
      <c r="U595" s="35" t="str">
        <f t="shared" si="137"/>
        <v/>
      </c>
      <c r="V595" s="33"/>
      <c r="W595" s="36" t="str">
        <f t="shared" si="138"/>
        <v/>
      </c>
      <c r="X595" s="36" t="str">
        <f t="shared" si="134"/>
        <v/>
      </c>
      <c r="Y595" s="36" t="str">
        <f t="shared" si="135"/>
        <v/>
      </c>
    </row>
    <row r="596" spans="2:25" x14ac:dyDescent="0.25">
      <c r="B596" s="23"/>
      <c r="C596" s="23"/>
      <c r="D596" s="24"/>
      <c r="E596" s="24"/>
      <c r="F596" s="25">
        <f t="shared" si="129"/>
        <v>2.5</v>
      </c>
      <c r="G596" s="26"/>
      <c r="H596" s="26"/>
      <c r="I596" s="27"/>
      <c r="J596" s="26"/>
      <c r="K596" s="48"/>
      <c r="L596" s="28"/>
      <c r="M596" s="29"/>
      <c r="N596" s="30">
        <f t="shared" si="136"/>
        <v>0</v>
      </c>
      <c r="O596" s="44" t="str">
        <f t="shared" si="130"/>
        <v/>
      </c>
      <c r="P596" s="44" t="str">
        <f t="shared" si="131"/>
        <v/>
      </c>
      <c r="Q596" s="44" t="str">
        <f t="shared" si="132"/>
        <v/>
      </c>
      <c r="R596" s="32" t="str">
        <f t="shared" si="133"/>
        <v/>
      </c>
      <c r="S596" s="33"/>
      <c r="T596" s="91"/>
      <c r="U596" s="35" t="str">
        <f t="shared" si="137"/>
        <v/>
      </c>
      <c r="V596" s="33"/>
      <c r="W596" s="36" t="str">
        <f t="shared" si="138"/>
        <v/>
      </c>
      <c r="X596" s="36" t="str">
        <f t="shared" si="134"/>
        <v/>
      </c>
      <c r="Y596" s="36" t="str">
        <f t="shared" si="135"/>
        <v/>
      </c>
    </row>
    <row r="597" spans="2:25" x14ac:dyDescent="0.25">
      <c r="B597" s="23"/>
      <c r="C597" s="23"/>
      <c r="D597" s="24"/>
      <c r="E597" s="24"/>
      <c r="F597" s="25">
        <f t="shared" si="129"/>
        <v>2.5</v>
      </c>
      <c r="G597" s="26"/>
      <c r="H597" s="26"/>
      <c r="I597" s="27"/>
      <c r="J597" s="26"/>
      <c r="K597" s="48"/>
      <c r="L597" s="28"/>
      <c r="M597" s="29"/>
      <c r="N597" s="30">
        <f t="shared" si="136"/>
        <v>0</v>
      </c>
      <c r="O597" s="44" t="str">
        <f t="shared" si="130"/>
        <v/>
      </c>
      <c r="P597" s="44" t="str">
        <f t="shared" si="131"/>
        <v/>
      </c>
      <c r="Q597" s="44" t="str">
        <f t="shared" si="132"/>
        <v/>
      </c>
      <c r="R597" s="32" t="str">
        <f t="shared" si="133"/>
        <v/>
      </c>
      <c r="S597" s="33"/>
      <c r="T597" s="91"/>
      <c r="U597" s="35" t="str">
        <f t="shared" si="137"/>
        <v/>
      </c>
      <c r="V597" s="33"/>
      <c r="W597" s="36" t="str">
        <f t="shared" si="138"/>
        <v/>
      </c>
      <c r="X597" s="36" t="str">
        <f t="shared" si="134"/>
        <v/>
      </c>
      <c r="Y597" s="36" t="str">
        <f t="shared" si="135"/>
        <v/>
      </c>
    </row>
    <row r="598" spans="2:25" x14ac:dyDescent="0.25">
      <c r="B598" s="23"/>
      <c r="C598" s="23"/>
      <c r="D598" s="24"/>
      <c r="E598" s="24"/>
      <c r="F598" s="25">
        <f t="shared" si="129"/>
        <v>2.5</v>
      </c>
      <c r="G598" s="26"/>
      <c r="H598" s="26"/>
      <c r="I598" s="27"/>
      <c r="J598" s="26"/>
      <c r="K598" s="48"/>
      <c r="L598" s="28"/>
      <c r="M598" s="29"/>
      <c r="N598" s="30">
        <f t="shared" si="136"/>
        <v>0</v>
      </c>
      <c r="O598" s="44" t="str">
        <f t="shared" si="130"/>
        <v/>
      </c>
      <c r="P598" s="44" t="str">
        <f t="shared" si="131"/>
        <v/>
      </c>
      <c r="Q598" s="44" t="str">
        <f t="shared" si="132"/>
        <v/>
      </c>
      <c r="R598" s="32" t="str">
        <f t="shared" si="133"/>
        <v/>
      </c>
      <c r="S598" s="33"/>
      <c r="T598" s="91"/>
      <c r="U598" s="35" t="str">
        <f t="shared" si="137"/>
        <v/>
      </c>
      <c r="V598" s="33"/>
      <c r="W598" s="36" t="str">
        <f t="shared" si="138"/>
        <v/>
      </c>
      <c r="X598" s="36" t="str">
        <f t="shared" si="134"/>
        <v/>
      </c>
      <c r="Y598" s="36" t="str">
        <f t="shared" si="135"/>
        <v/>
      </c>
    </row>
    <row r="599" spans="2:25" x14ac:dyDescent="0.25">
      <c r="B599" s="23"/>
      <c r="C599" s="23"/>
      <c r="D599" s="24"/>
      <c r="E599" s="24"/>
      <c r="F599" s="25">
        <f t="shared" si="129"/>
        <v>2.5</v>
      </c>
      <c r="G599" s="26"/>
      <c r="H599" s="26"/>
      <c r="I599" s="27"/>
      <c r="J599" s="26"/>
      <c r="K599" s="48"/>
      <c r="L599" s="28"/>
      <c r="M599" s="29"/>
      <c r="N599" s="30">
        <f t="shared" si="136"/>
        <v>0</v>
      </c>
      <c r="O599" s="44" t="str">
        <f t="shared" si="130"/>
        <v/>
      </c>
      <c r="P599" s="44" t="str">
        <f t="shared" si="131"/>
        <v/>
      </c>
      <c r="Q599" s="44" t="str">
        <f t="shared" si="132"/>
        <v/>
      </c>
      <c r="R599" s="32" t="str">
        <f t="shared" si="133"/>
        <v/>
      </c>
      <c r="S599" s="33"/>
      <c r="T599" s="91"/>
      <c r="U599" s="35" t="str">
        <f t="shared" si="137"/>
        <v/>
      </c>
      <c r="V599" s="33"/>
      <c r="W599" s="36" t="str">
        <f t="shared" si="138"/>
        <v/>
      </c>
      <c r="X599" s="36" t="str">
        <f t="shared" si="134"/>
        <v/>
      </c>
      <c r="Y599" s="36" t="str">
        <f t="shared" si="135"/>
        <v/>
      </c>
    </row>
    <row r="600" spans="2:25" x14ac:dyDescent="0.25">
      <c r="B600" s="23"/>
      <c r="C600" s="23"/>
      <c r="D600" s="24"/>
      <c r="E600" s="24"/>
      <c r="F600" s="25">
        <f t="shared" si="129"/>
        <v>2.5</v>
      </c>
      <c r="G600" s="26"/>
      <c r="H600" s="26"/>
      <c r="I600" s="27"/>
      <c r="J600" s="26"/>
      <c r="K600" s="48"/>
      <c r="L600" s="28"/>
      <c r="M600" s="29"/>
      <c r="N600" s="30">
        <f t="shared" si="136"/>
        <v>0</v>
      </c>
      <c r="O600" s="44" t="str">
        <f t="shared" si="130"/>
        <v/>
      </c>
      <c r="P600" s="44" t="str">
        <f t="shared" si="131"/>
        <v/>
      </c>
      <c r="Q600" s="44" t="str">
        <f t="shared" si="132"/>
        <v/>
      </c>
      <c r="R600" s="32" t="str">
        <f t="shared" si="133"/>
        <v/>
      </c>
      <c r="S600" s="33"/>
      <c r="T600" s="91"/>
      <c r="U600" s="35" t="str">
        <f t="shared" si="137"/>
        <v/>
      </c>
      <c r="V600" s="33"/>
      <c r="W600" s="36" t="str">
        <f t="shared" si="138"/>
        <v/>
      </c>
      <c r="X600" s="36" t="str">
        <f t="shared" si="134"/>
        <v/>
      </c>
      <c r="Y600" s="36" t="str">
        <f t="shared" si="135"/>
        <v/>
      </c>
    </row>
    <row r="601" spans="2:25" x14ac:dyDescent="0.25">
      <c r="B601" s="23"/>
      <c r="C601" s="23"/>
      <c r="D601" s="24"/>
      <c r="E601" s="24"/>
      <c r="F601" s="25">
        <f t="shared" si="129"/>
        <v>2.5</v>
      </c>
      <c r="G601" s="26"/>
      <c r="H601" s="26"/>
      <c r="I601" s="27"/>
      <c r="J601" s="26"/>
      <c r="K601" s="48"/>
      <c r="L601" s="28"/>
      <c r="M601" s="29"/>
      <c r="N601" s="30">
        <f t="shared" si="136"/>
        <v>0</v>
      </c>
      <c r="O601" s="44" t="str">
        <f t="shared" si="130"/>
        <v/>
      </c>
      <c r="P601" s="44" t="str">
        <f t="shared" si="131"/>
        <v/>
      </c>
      <c r="Q601" s="44" t="str">
        <f t="shared" si="132"/>
        <v/>
      </c>
      <c r="R601" s="32" t="str">
        <f t="shared" si="133"/>
        <v/>
      </c>
      <c r="S601" s="33"/>
      <c r="T601" s="91"/>
      <c r="U601" s="35" t="str">
        <f t="shared" si="137"/>
        <v/>
      </c>
      <c r="V601" s="33"/>
      <c r="W601" s="36" t="str">
        <f t="shared" si="138"/>
        <v/>
      </c>
      <c r="X601" s="36" t="str">
        <f t="shared" si="134"/>
        <v/>
      </c>
      <c r="Y601" s="36" t="str">
        <f t="shared" si="135"/>
        <v/>
      </c>
    </row>
    <row r="602" spans="2:25" x14ac:dyDescent="0.25">
      <c r="B602" s="23"/>
      <c r="C602" s="23"/>
      <c r="D602" s="24"/>
      <c r="E602" s="24"/>
      <c r="F602" s="25">
        <f t="shared" si="129"/>
        <v>2.5</v>
      </c>
      <c r="G602" s="26"/>
      <c r="H602" s="26"/>
      <c r="I602" s="27"/>
      <c r="J602" s="26"/>
      <c r="K602" s="48"/>
      <c r="L602" s="28"/>
      <c r="M602" s="29"/>
      <c r="N602" s="30">
        <f t="shared" si="136"/>
        <v>0</v>
      </c>
      <c r="O602" s="44" t="str">
        <f t="shared" si="130"/>
        <v/>
      </c>
      <c r="P602" s="44" t="str">
        <f t="shared" si="131"/>
        <v/>
      </c>
      <c r="Q602" s="44" t="str">
        <f t="shared" si="132"/>
        <v/>
      </c>
      <c r="R602" s="32" t="str">
        <f t="shared" si="133"/>
        <v/>
      </c>
      <c r="S602" s="33"/>
      <c r="T602" s="91"/>
      <c r="U602" s="35" t="str">
        <f t="shared" si="137"/>
        <v/>
      </c>
      <c r="V602" s="33"/>
      <c r="W602" s="36" t="str">
        <f t="shared" si="138"/>
        <v/>
      </c>
      <c r="X602" s="36" t="str">
        <f t="shared" si="134"/>
        <v/>
      </c>
      <c r="Y602" s="36" t="str">
        <f t="shared" si="135"/>
        <v/>
      </c>
    </row>
    <row r="603" spans="2:25" x14ac:dyDescent="0.25">
      <c r="B603" s="23"/>
      <c r="C603" s="23"/>
      <c r="D603" s="24"/>
      <c r="E603" s="24"/>
      <c r="F603" s="25">
        <f t="shared" si="129"/>
        <v>2.5</v>
      </c>
      <c r="G603" s="26"/>
      <c r="H603" s="26"/>
      <c r="I603" s="27"/>
      <c r="J603" s="26"/>
      <c r="K603" s="48"/>
      <c r="L603" s="28"/>
      <c r="M603" s="29"/>
      <c r="N603" s="30">
        <f t="shared" si="136"/>
        <v>0</v>
      </c>
      <c r="O603" s="44" t="str">
        <f t="shared" si="130"/>
        <v/>
      </c>
      <c r="P603" s="44" t="str">
        <f t="shared" si="131"/>
        <v/>
      </c>
      <c r="Q603" s="44" t="str">
        <f t="shared" si="132"/>
        <v/>
      </c>
      <c r="R603" s="32" t="str">
        <f t="shared" si="133"/>
        <v/>
      </c>
      <c r="S603" s="33"/>
      <c r="T603" s="91"/>
      <c r="U603" s="35" t="str">
        <f t="shared" si="137"/>
        <v/>
      </c>
      <c r="V603" s="33"/>
      <c r="W603" s="36" t="str">
        <f t="shared" si="138"/>
        <v/>
      </c>
      <c r="X603" s="36" t="str">
        <f t="shared" si="134"/>
        <v/>
      </c>
      <c r="Y603" s="36" t="str">
        <f t="shared" si="135"/>
        <v/>
      </c>
    </row>
    <row r="604" spans="2:25" x14ac:dyDescent="0.25">
      <c r="B604" s="23"/>
      <c r="C604" s="23"/>
      <c r="D604" s="24"/>
      <c r="E604" s="24"/>
      <c r="F604" s="25">
        <f t="shared" si="129"/>
        <v>2.5</v>
      </c>
      <c r="G604" s="26"/>
      <c r="H604" s="26"/>
      <c r="I604" s="27"/>
      <c r="J604" s="26"/>
      <c r="K604" s="48"/>
      <c r="L604" s="28"/>
      <c r="M604" s="29"/>
      <c r="N604" s="30">
        <f t="shared" si="136"/>
        <v>0</v>
      </c>
      <c r="O604" s="44" t="str">
        <f t="shared" si="130"/>
        <v/>
      </c>
      <c r="P604" s="44" t="str">
        <f t="shared" si="131"/>
        <v/>
      </c>
      <c r="Q604" s="44" t="str">
        <f t="shared" si="132"/>
        <v/>
      </c>
      <c r="R604" s="32" t="str">
        <f t="shared" si="133"/>
        <v/>
      </c>
      <c r="S604" s="33"/>
      <c r="T604" s="91"/>
      <c r="U604" s="35" t="str">
        <f t="shared" si="137"/>
        <v/>
      </c>
      <c r="V604" s="33"/>
      <c r="W604" s="36" t="str">
        <f t="shared" si="138"/>
        <v/>
      </c>
      <c r="X604" s="36" t="str">
        <f t="shared" si="134"/>
        <v/>
      </c>
      <c r="Y604" s="36" t="str">
        <f t="shared" si="135"/>
        <v/>
      </c>
    </row>
    <row r="605" spans="2:25" x14ac:dyDescent="0.25">
      <c r="B605" s="23"/>
      <c r="C605" s="23"/>
      <c r="D605" s="24"/>
      <c r="E605" s="24"/>
      <c r="F605" s="25">
        <f t="shared" si="129"/>
        <v>2.5</v>
      </c>
      <c r="G605" s="26"/>
      <c r="H605" s="26"/>
      <c r="I605" s="27"/>
      <c r="J605" s="26"/>
      <c r="K605" s="48"/>
      <c r="L605" s="28"/>
      <c r="M605" s="29"/>
      <c r="N605" s="30">
        <f t="shared" si="136"/>
        <v>0</v>
      </c>
      <c r="O605" s="44" t="str">
        <f t="shared" si="130"/>
        <v/>
      </c>
      <c r="P605" s="44" t="str">
        <f t="shared" si="131"/>
        <v/>
      </c>
      <c r="Q605" s="44" t="str">
        <f t="shared" si="132"/>
        <v/>
      </c>
      <c r="R605" s="32" t="str">
        <f t="shared" si="133"/>
        <v/>
      </c>
      <c r="S605" s="33"/>
      <c r="T605" s="91"/>
      <c r="U605" s="35" t="str">
        <f t="shared" si="137"/>
        <v/>
      </c>
      <c r="V605" s="33"/>
      <c r="W605" s="36" t="str">
        <f t="shared" si="138"/>
        <v/>
      </c>
      <c r="X605" s="36" t="str">
        <f t="shared" si="134"/>
        <v/>
      </c>
      <c r="Y605" s="36" t="str">
        <f t="shared" si="135"/>
        <v/>
      </c>
    </row>
    <row r="606" spans="2:25" x14ac:dyDescent="0.25">
      <c r="B606" s="23"/>
      <c r="C606" s="23"/>
      <c r="D606" s="24"/>
      <c r="E606" s="24"/>
      <c r="F606" s="25">
        <f t="shared" si="129"/>
        <v>2.5</v>
      </c>
      <c r="G606" s="26"/>
      <c r="H606" s="26"/>
      <c r="I606" s="27"/>
      <c r="J606" s="26"/>
      <c r="K606" s="48"/>
      <c r="L606" s="28"/>
      <c r="M606" s="29"/>
      <c r="N606" s="30">
        <f t="shared" si="136"/>
        <v>0</v>
      </c>
      <c r="O606" s="44" t="str">
        <f t="shared" si="130"/>
        <v/>
      </c>
      <c r="P606" s="44" t="str">
        <f t="shared" si="131"/>
        <v/>
      </c>
      <c r="Q606" s="44" t="str">
        <f t="shared" si="132"/>
        <v/>
      </c>
      <c r="R606" s="32" t="str">
        <f t="shared" si="133"/>
        <v/>
      </c>
      <c r="S606" s="33"/>
      <c r="T606" s="91"/>
      <c r="U606" s="35" t="str">
        <f t="shared" si="137"/>
        <v/>
      </c>
      <c r="V606" s="33"/>
      <c r="W606" s="36" t="str">
        <f t="shared" si="138"/>
        <v/>
      </c>
      <c r="X606" s="36" t="str">
        <f t="shared" si="134"/>
        <v/>
      </c>
      <c r="Y606" s="36" t="str">
        <f t="shared" si="135"/>
        <v/>
      </c>
    </row>
    <row r="607" spans="2:25" x14ac:dyDescent="0.25">
      <c r="B607" s="23"/>
      <c r="C607" s="23"/>
      <c r="D607" s="24"/>
      <c r="E607" s="24"/>
      <c r="F607" s="25">
        <f t="shared" si="129"/>
        <v>2.5</v>
      </c>
      <c r="G607" s="26"/>
      <c r="H607" s="26"/>
      <c r="I607" s="27"/>
      <c r="J607" s="26"/>
      <c r="K607" s="48"/>
      <c r="L607" s="28"/>
      <c r="M607" s="29"/>
      <c r="N607" s="30">
        <f t="shared" si="136"/>
        <v>0</v>
      </c>
      <c r="O607" s="44" t="str">
        <f t="shared" si="130"/>
        <v/>
      </c>
      <c r="P607" s="44" t="str">
        <f t="shared" si="131"/>
        <v/>
      </c>
      <c r="Q607" s="44" t="str">
        <f t="shared" si="132"/>
        <v/>
      </c>
      <c r="R607" s="32" t="str">
        <f t="shared" si="133"/>
        <v/>
      </c>
      <c r="S607" s="33"/>
      <c r="T607" s="91"/>
      <c r="U607" s="35" t="str">
        <f t="shared" si="137"/>
        <v/>
      </c>
      <c r="V607" s="33"/>
      <c r="W607" s="36" t="str">
        <f t="shared" si="138"/>
        <v/>
      </c>
      <c r="X607" s="36" t="str">
        <f t="shared" si="134"/>
        <v/>
      </c>
      <c r="Y607" s="36" t="str">
        <f t="shared" si="135"/>
        <v/>
      </c>
    </row>
    <row r="608" spans="2:25" x14ac:dyDescent="0.25">
      <c r="B608" s="23"/>
      <c r="C608" s="23"/>
      <c r="D608" s="24"/>
      <c r="E608" s="24"/>
      <c r="F608" s="25">
        <f t="shared" si="129"/>
        <v>2.5</v>
      </c>
      <c r="G608" s="26"/>
      <c r="H608" s="26"/>
      <c r="I608" s="27"/>
      <c r="J608" s="26"/>
      <c r="K608" s="48"/>
      <c r="L608" s="28"/>
      <c r="M608" s="29"/>
      <c r="N608" s="30">
        <f t="shared" si="136"/>
        <v>0</v>
      </c>
      <c r="O608" s="44" t="str">
        <f t="shared" si="130"/>
        <v/>
      </c>
      <c r="P608" s="44" t="str">
        <f t="shared" si="131"/>
        <v/>
      </c>
      <c r="Q608" s="44" t="str">
        <f t="shared" si="132"/>
        <v/>
      </c>
      <c r="R608" s="32" t="str">
        <f t="shared" si="133"/>
        <v/>
      </c>
      <c r="S608" s="33"/>
      <c r="T608" s="91"/>
      <c r="U608" s="35" t="str">
        <f t="shared" si="137"/>
        <v/>
      </c>
      <c r="V608" s="33"/>
      <c r="W608" s="36" t="str">
        <f t="shared" si="138"/>
        <v/>
      </c>
      <c r="X608" s="36" t="str">
        <f t="shared" si="134"/>
        <v/>
      </c>
      <c r="Y608" s="36" t="str">
        <f t="shared" si="135"/>
        <v/>
      </c>
    </row>
    <row r="609" spans="2:25" x14ac:dyDescent="0.25">
      <c r="B609" s="23"/>
      <c r="C609" s="23"/>
      <c r="D609" s="24"/>
      <c r="E609" s="24"/>
      <c r="F609" s="25">
        <f t="shared" si="129"/>
        <v>2.5</v>
      </c>
      <c r="G609" s="26"/>
      <c r="H609" s="26"/>
      <c r="I609" s="27"/>
      <c r="J609" s="26"/>
      <c r="K609" s="48"/>
      <c r="L609" s="28"/>
      <c r="M609" s="29"/>
      <c r="N609" s="30">
        <f t="shared" si="136"/>
        <v>0</v>
      </c>
      <c r="O609" s="44" t="str">
        <f t="shared" si="130"/>
        <v/>
      </c>
      <c r="P609" s="44" t="str">
        <f t="shared" si="131"/>
        <v/>
      </c>
      <c r="Q609" s="44" t="str">
        <f t="shared" si="132"/>
        <v/>
      </c>
      <c r="R609" s="32" t="str">
        <f t="shared" si="133"/>
        <v/>
      </c>
      <c r="S609" s="33"/>
      <c r="T609" s="91"/>
      <c r="U609" s="35" t="str">
        <f t="shared" si="137"/>
        <v/>
      </c>
      <c r="V609" s="33"/>
      <c r="W609" s="36" t="str">
        <f t="shared" si="138"/>
        <v/>
      </c>
      <c r="X609" s="36" t="str">
        <f t="shared" si="134"/>
        <v/>
      </c>
      <c r="Y609" s="36" t="str">
        <f t="shared" si="135"/>
        <v/>
      </c>
    </row>
    <row r="610" spans="2:25" x14ac:dyDescent="0.25">
      <c r="B610" s="23"/>
      <c r="C610" s="23"/>
      <c r="D610" s="24"/>
      <c r="E610" s="24"/>
      <c r="F610" s="25">
        <f t="shared" si="129"/>
        <v>2.5</v>
      </c>
      <c r="G610" s="26"/>
      <c r="H610" s="26"/>
      <c r="I610" s="27"/>
      <c r="J610" s="26"/>
      <c r="K610" s="48"/>
      <c r="L610" s="28"/>
      <c r="M610" s="29"/>
      <c r="N610" s="30">
        <f t="shared" si="136"/>
        <v>0</v>
      </c>
      <c r="O610" s="44" t="str">
        <f t="shared" si="130"/>
        <v/>
      </c>
      <c r="P610" s="44" t="str">
        <f t="shared" si="131"/>
        <v/>
      </c>
      <c r="Q610" s="44" t="str">
        <f t="shared" si="132"/>
        <v/>
      </c>
      <c r="R610" s="32" t="str">
        <f t="shared" si="133"/>
        <v/>
      </c>
      <c r="S610" s="33"/>
      <c r="T610" s="91"/>
      <c r="U610" s="35" t="str">
        <f t="shared" si="137"/>
        <v/>
      </c>
      <c r="V610" s="33"/>
      <c r="W610" s="36" t="str">
        <f t="shared" si="138"/>
        <v/>
      </c>
      <c r="X610" s="36" t="str">
        <f t="shared" si="134"/>
        <v/>
      </c>
      <c r="Y610" s="36" t="str">
        <f t="shared" si="135"/>
        <v/>
      </c>
    </row>
    <row r="611" spans="2:25" x14ac:dyDescent="0.25">
      <c r="B611" s="23"/>
      <c r="C611" s="23"/>
      <c r="D611" s="24"/>
      <c r="E611" s="24"/>
      <c r="F611" s="25">
        <f t="shared" si="129"/>
        <v>2.5</v>
      </c>
      <c r="G611" s="26"/>
      <c r="H611" s="26"/>
      <c r="I611" s="27"/>
      <c r="J611" s="26"/>
      <c r="K611" s="48"/>
      <c r="L611" s="28"/>
      <c r="M611" s="29"/>
      <c r="N611" s="30">
        <f t="shared" si="136"/>
        <v>0</v>
      </c>
      <c r="O611" s="44" t="str">
        <f t="shared" si="130"/>
        <v/>
      </c>
      <c r="P611" s="44" t="str">
        <f t="shared" si="131"/>
        <v/>
      </c>
      <c r="Q611" s="44" t="str">
        <f t="shared" si="132"/>
        <v/>
      </c>
      <c r="R611" s="32" t="str">
        <f t="shared" si="133"/>
        <v/>
      </c>
      <c r="S611" s="33"/>
      <c r="T611" s="91"/>
      <c r="U611" s="35" t="str">
        <f t="shared" si="137"/>
        <v/>
      </c>
      <c r="V611" s="33"/>
      <c r="W611" s="36" t="str">
        <f t="shared" si="138"/>
        <v/>
      </c>
      <c r="X611" s="36" t="str">
        <f t="shared" si="134"/>
        <v/>
      </c>
      <c r="Y611" s="36" t="str">
        <f t="shared" si="135"/>
        <v/>
      </c>
    </row>
    <row r="612" spans="2:25" x14ac:dyDescent="0.25">
      <c r="B612" s="23"/>
      <c r="C612" s="23"/>
      <c r="D612" s="24"/>
      <c r="E612" s="24"/>
      <c r="F612" s="25">
        <f t="shared" si="129"/>
        <v>2.5</v>
      </c>
      <c r="G612" s="26"/>
      <c r="H612" s="26"/>
      <c r="I612" s="27"/>
      <c r="J612" s="26"/>
      <c r="K612" s="48"/>
      <c r="L612" s="28"/>
      <c r="M612" s="29"/>
      <c r="N612" s="30">
        <f t="shared" si="136"/>
        <v>0</v>
      </c>
      <c r="O612" s="44" t="str">
        <f t="shared" si="130"/>
        <v/>
      </c>
      <c r="P612" s="44" t="str">
        <f t="shared" si="131"/>
        <v/>
      </c>
      <c r="Q612" s="44" t="str">
        <f t="shared" si="132"/>
        <v/>
      </c>
      <c r="R612" s="32" t="str">
        <f t="shared" si="133"/>
        <v/>
      </c>
      <c r="S612" s="33"/>
      <c r="T612" s="91"/>
      <c r="U612" s="35" t="str">
        <f t="shared" si="137"/>
        <v/>
      </c>
      <c r="V612" s="33"/>
      <c r="W612" s="36" t="str">
        <f t="shared" si="138"/>
        <v/>
      </c>
      <c r="X612" s="36" t="str">
        <f t="shared" si="134"/>
        <v/>
      </c>
      <c r="Y612" s="36" t="str">
        <f t="shared" si="135"/>
        <v/>
      </c>
    </row>
    <row r="613" spans="2:25" x14ac:dyDescent="0.25">
      <c r="B613" s="23"/>
      <c r="C613" s="23"/>
      <c r="D613" s="24"/>
      <c r="E613" s="24"/>
      <c r="F613" s="25">
        <f t="shared" si="129"/>
        <v>2.5</v>
      </c>
      <c r="G613" s="26"/>
      <c r="H613" s="26"/>
      <c r="I613" s="27"/>
      <c r="J613" s="26"/>
      <c r="K613" s="48"/>
      <c r="L613" s="28"/>
      <c r="M613" s="29"/>
      <c r="N613" s="30">
        <f t="shared" si="136"/>
        <v>0</v>
      </c>
      <c r="O613" s="44" t="str">
        <f t="shared" si="130"/>
        <v/>
      </c>
      <c r="P613" s="44" t="str">
        <f t="shared" si="131"/>
        <v/>
      </c>
      <c r="Q613" s="44" t="str">
        <f t="shared" si="132"/>
        <v/>
      </c>
      <c r="R613" s="32" t="str">
        <f t="shared" si="133"/>
        <v/>
      </c>
      <c r="S613" s="33"/>
      <c r="T613" s="91"/>
      <c r="U613" s="35" t="str">
        <f t="shared" si="137"/>
        <v/>
      </c>
      <c r="V613" s="33"/>
      <c r="W613" s="36" t="str">
        <f t="shared" si="138"/>
        <v/>
      </c>
      <c r="X613" s="36" t="str">
        <f t="shared" si="134"/>
        <v/>
      </c>
      <c r="Y613" s="36" t="str">
        <f t="shared" si="135"/>
        <v/>
      </c>
    </row>
    <row r="614" spans="2:25" x14ac:dyDescent="0.25">
      <c r="B614" s="23"/>
      <c r="C614" s="23"/>
      <c r="D614" s="24"/>
      <c r="E614" s="24"/>
      <c r="F614" s="25">
        <f t="shared" si="129"/>
        <v>2.5</v>
      </c>
      <c r="G614" s="26"/>
      <c r="H614" s="26"/>
      <c r="I614" s="27"/>
      <c r="J614" s="26"/>
      <c r="K614" s="48"/>
      <c r="L614" s="28"/>
      <c r="M614" s="29"/>
      <c r="N614" s="30">
        <f t="shared" si="136"/>
        <v>0</v>
      </c>
      <c r="O614" s="44" t="str">
        <f t="shared" si="130"/>
        <v/>
      </c>
      <c r="P614" s="44" t="str">
        <f t="shared" si="131"/>
        <v/>
      </c>
      <c r="Q614" s="44" t="str">
        <f t="shared" si="132"/>
        <v/>
      </c>
      <c r="R614" s="32" t="str">
        <f t="shared" si="133"/>
        <v/>
      </c>
      <c r="S614" s="33"/>
      <c r="T614" s="91"/>
      <c r="U614" s="35" t="str">
        <f t="shared" si="137"/>
        <v/>
      </c>
      <c r="V614" s="33"/>
      <c r="W614" s="36" t="str">
        <f t="shared" si="138"/>
        <v/>
      </c>
      <c r="X614" s="36" t="str">
        <f t="shared" si="134"/>
        <v/>
      </c>
      <c r="Y614" s="36" t="str">
        <f t="shared" si="135"/>
        <v/>
      </c>
    </row>
    <row r="615" spans="2:25" x14ac:dyDescent="0.25">
      <c r="B615" s="23"/>
      <c r="C615" s="23"/>
      <c r="D615" s="24"/>
      <c r="E615" s="24"/>
      <c r="F615" s="25">
        <f t="shared" si="129"/>
        <v>2.5</v>
      </c>
      <c r="G615" s="26"/>
      <c r="H615" s="26"/>
      <c r="I615" s="27"/>
      <c r="J615" s="26"/>
      <c r="K615" s="48"/>
      <c r="L615" s="28"/>
      <c r="M615" s="29"/>
      <c r="N615" s="30">
        <f t="shared" si="136"/>
        <v>0</v>
      </c>
      <c r="O615" s="44" t="str">
        <f t="shared" si="130"/>
        <v/>
      </c>
      <c r="P615" s="44" t="str">
        <f t="shared" si="131"/>
        <v/>
      </c>
      <c r="Q615" s="44" t="str">
        <f t="shared" si="132"/>
        <v/>
      </c>
      <c r="R615" s="32" t="str">
        <f t="shared" si="133"/>
        <v/>
      </c>
      <c r="S615" s="33"/>
      <c r="T615" s="91"/>
      <c r="U615" s="35" t="str">
        <f t="shared" si="137"/>
        <v/>
      </c>
      <c r="V615" s="33"/>
      <c r="W615" s="36" t="str">
        <f t="shared" si="138"/>
        <v/>
      </c>
      <c r="X615" s="36" t="str">
        <f t="shared" si="134"/>
        <v/>
      </c>
      <c r="Y615" s="36" t="str">
        <f t="shared" si="135"/>
        <v/>
      </c>
    </row>
    <row r="616" spans="2:25" x14ac:dyDescent="0.25">
      <c r="B616" s="23"/>
      <c r="C616" s="23"/>
      <c r="D616" s="24"/>
      <c r="E616" s="24"/>
      <c r="F616" s="25">
        <f t="shared" si="129"/>
        <v>2.5</v>
      </c>
      <c r="G616" s="26"/>
      <c r="H616" s="26"/>
      <c r="I616" s="27"/>
      <c r="J616" s="26"/>
      <c r="K616" s="48"/>
      <c r="L616" s="28"/>
      <c r="M616" s="29"/>
      <c r="N616" s="30">
        <f t="shared" si="136"/>
        <v>0</v>
      </c>
      <c r="O616" s="44" t="str">
        <f t="shared" si="130"/>
        <v/>
      </c>
      <c r="P616" s="44" t="str">
        <f t="shared" si="131"/>
        <v/>
      </c>
      <c r="Q616" s="44" t="str">
        <f t="shared" si="132"/>
        <v/>
      </c>
      <c r="R616" s="32" t="str">
        <f t="shared" si="133"/>
        <v/>
      </c>
      <c r="S616" s="33"/>
      <c r="T616" s="91"/>
      <c r="U616" s="35" t="str">
        <f t="shared" si="137"/>
        <v/>
      </c>
      <c r="V616" s="33"/>
      <c r="W616" s="36" t="str">
        <f t="shared" si="138"/>
        <v/>
      </c>
      <c r="X616" s="36" t="str">
        <f t="shared" si="134"/>
        <v/>
      </c>
      <c r="Y616" s="36" t="str">
        <f t="shared" si="135"/>
        <v/>
      </c>
    </row>
    <row r="617" spans="2:25" x14ac:dyDescent="0.25">
      <c r="B617" s="23"/>
      <c r="C617" s="23"/>
      <c r="D617" s="24"/>
      <c r="E617" s="24"/>
      <c r="F617" s="25">
        <f t="shared" si="129"/>
        <v>2.5</v>
      </c>
      <c r="G617" s="26"/>
      <c r="H617" s="26"/>
      <c r="I617" s="27"/>
      <c r="J617" s="26"/>
      <c r="K617" s="48"/>
      <c r="L617" s="28"/>
      <c r="M617" s="29"/>
      <c r="N617" s="30">
        <f t="shared" si="136"/>
        <v>0</v>
      </c>
      <c r="O617" s="44" t="str">
        <f t="shared" si="130"/>
        <v/>
      </c>
      <c r="P617" s="44" t="str">
        <f t="shared" si="131"/>
        <v/>
      </c>
      <c r="Q617" s="44" t="str">
        <f t="shared" si="132"/>
        <v/>
      </c>
      <c r="R617" s="32" t="str">
        <f t="shared" si="133"/>
        <v/>
      </c>
      <c r="S617" s="33"/>
      <c r="T617" s="91"/>
      <c r="U617" s="35" t="str">
        <f t="shared" si="137"/>
        <v/>
      </c>
      <c r="V617" s="33"/>
      <c r="W617" s="36" t="str">
        <f t="shared" si="138"/>
        <v/>
      </c>
      <c r="X617" s="36" t="str">
        <f t="shared" si="134"/>
        <v/>
      </c>
      <c r="Y617" s="36" t="str">
        <f t="shared" si="135"/>
        <v/>
      </c>
    </row>
    <row r="618" spans="2:25" x14ac:dyDescent="0.25">
      <c r="B618" s="23"/>
      <c r="C618" s="23"/>
      <c r="D618" s="24"/>
      <c r="E618" s="24"/>
      <c r="F618" s="25">
        <f t="shared" si="129"/>
        <v>2.5</v>
      </c>
      <c r="G618" s="26"/>
      <c r="H618" s="26"/>
      <c r="I618" s="27"/>
      <c r="J618" s="26"/>
      <c r="K618" s="48"/>
      <c r="L618" s="28"/>
      <c r="M618" s="29"/>
      <c r="N618" s="30">
        <f t="shared" si="136"/>
        <v>0</v>
      </c>
      <c r="O618" s="44" t="str">
        <f t="shared" si="130"/>
        <v/>
      </c>
      <c r="P618" s="44" t="str">
        <f t="shared" si="131"/>
        <v/>
      </c>
      <c r="Q618" s="44" t="str">
        <f t="shared" si="132"/>
        <v/>
      </c>
      <c r="R618" s="32" t="str">
        <f t="shared" si="133"/>
        <v/>
      </c>
      <c r="S618" s="33"/>
      <c r="T618" s="91"/>
      <c r="U618" s="35" t="str">
        <f t="shared" si="137"/>
        <v/>
      </c>
      <c r="V618" s="33"/>
      <c r="W618" s="36" t="str">
        <f t="shared" si="138"/>
        <v/>
      </c>
      <c r="X618" s="36" t="str">
        <f t="shared" si="134"/>
        <v/>
      </c>
      <c r="Y618" s="36" t="str">
        <f t="shared" si="135"/>
        <v/>
      </c>
    </row>
    <row r="619" spans="2:25" x14ac:dyDescent="0.25">
      <c r="B619" s="23"/>
      <c r="C619" s="23"/>
      <c r="D619" s="24"/>
      <c r="E619" s="24"/>
      <c r="F619" s="25">
        <f t="shared" si="129"/>
        <v>2.5</v>
      </c>
      <c r="G619" s="26"/>
      <c r="H619" s="26"/>
      <c r="I619" s="27"/>
      <c r="J619" s="26"/>
      <c r="K619" s="48"/>
      <c r="L619" s="28"/>
      <c r="M619" s="29"/>
      <c r="N619" s="30">
        <f t="shared" si="136"/>
        <v>0</v>
      </c>
      <c r="O619" s="44" t="str">
        <f t="shared" si="130"/>
        <v/>
      </c>
      <c r="P619" s="44" t="str">
        <f t="shared" si="131"/>
        <v/>
      </c>
      <c r="Q619" s="44" t="str">
        <f t="shared" si="132"/>
        <v/>
      </c>
      <c r="R619" s="32" t="str">
        <f t="shared" si="133"/>
        <v/>
      </c>
      <c r="S619" s="33"/>
      <c r="T619" s="91"/>
      <c r="U619" s="35" t="str">
        <f t="shared" si="137"/>
        <v/>
      </c>
      <c r="V619" s="33"/>
      <c r="W619" s="36" t="str">
        <f t="shared" si="138"/>
        <v/>
      </c>
      <c r="X619" s="36" t="str">
        <f t="shared" si="134"/>
        <v/>
      </c>
      <c r="Y619" s="36" t="str">
        <f t="shared" si="135"/>
        <v/>
      </c>
    </row>
    <row r="620" spans="2:25" x14ac:dyDescent="0.25">
      <c r="B620" s="23"/>
      <c r="C620" s="23"/>
      <c r="D620" s="24"/>
      <c r="E620" s="24"/>
      <c r="F620" s="25">
        <f t="shared" si="129"/>
        <v>2.5</v>
      </c>
      <c r="G620" s="26"/>
      <c r="H620" s="26"/>
      <c r="I620" s="27"/>
      <c r="J620" s="26"/>
      <c r="K620" s="48"/>
      <c r="L620" s="28"/>
      <c r="M620" s="29"/>
      <c r="N620" s="30">
        <f t="shared" si="136"/>
        <v>0</v>
      </c>
      <c r="O620" s="44" t="str">
        <f t="shared" si="130"/>
        <v/>
      </c>
      <c r="P620" s="44" t="str">
        <f t="shared" si="131"/>
        <v/>
      </c>
      <c r="Q620" s="44" t="str">
        <f t="shared" si="132"/>
        <v/>
      </c>
      <c r="R620" s="32" t="str">
        <f t="shared" si="133"/>
        <v/>
      </c>
      <c r="S620" s="33"/>
      <c r="T620" s="91"/>
      <c r="U620" s="35" t="str">
        <f t="shared" si="137"/>
        <v/>
      </c>
      <c r="V620" s="33"/>
      <c r="W620" s="36" t="str">
        <f t="shared" si="138"/>
        <v/>
      </c>
      <c r="X620" s="36" t="str">
        <f t="shared" si="134"/>
        <v/>
      </c>
      <c r="Y620" s="36" t="str">
        <f t="shared" si="135"/>
        <v/>
      </c>
    </row>
    <row r="621" spans="2:25" x14ac:dyDescent="0.25">
      <c r="B621" s="23"/>
      <c r="C621" s="23"/>
      <c r="D621" s="24"/>
      <c r="E621" s="24"/>
      <c r="F621" s="25">
        <f t="shared" si="129"/>
        <v>2.5</v>
      </c>
      <c r="G621" s="26"/>
      <c r="H621" s="26"/>
      <c r="I621" s="27"/>
      <c r="J621" s="26"/>
      <c r="K621" s="48"/>
      <c r="L621" s="28"/>
      <c r="M621" s="29"/>
      <c r="N621" s="30">
        <f t="shared" si="136"/>
        <v>0</v>
      </c>
      <c r="O621" s="44" t="str">
        <f t="shared" si="130"/>
        <v/>
      </c>
      <c r="P621" s="44" t="str">
        <f t="shared" si="131"/>
        <v/>
      </c>
      <c r="Q621" s="44" t="str">
        <f t="shared" si="132"/>
        <v/>
      </c>
      <c r="R621" s="32" t="str">
        <f t="shared" si="133"/>
        <v/>
      </c>
      <c r="S621" s="33"/>
      <c r="T621" s="91"/>
      <c r="U621" s="35" t="str">
        <f t="shared" si="137"/>
        <v/>
      </c>
      <c r="V621" s="33"/>
      <c r="W621" s="36" t="str">
        <f t="shared" si="138"/>
        <v/>
      </c>
      <c r="X621" s="36" t="str">
        <f t="shared" si="134"/>
        <v/>
      </c>
      <c r="Y621" s="36" t="str">
        <f t="shared" si="135"/>
        <v/>
      </c>
    </row>
    <row r="622" spans="2:25" x14ac:dyDescent="0.25">
      <c r="B622" s="23"/>
      <c r="C622" s="23"/>
      <c r="D622" s="24"/>
      <c r="E622" s="24"/>
      <c r="F622" s="25">
        <f t="shared" si="129"/>
        <v>2.5</v>
      </c>
      <c r="G622" s="26"/>
      <c r="H622" s="26"/>
      <c r="I622" s="27"/>
      <c r="J622" s="26"/>
      <c r="K622" s="48"/>
      <c r="L622" s="28"/>
      <c r="M622" s="29"/>
      <c r="N622" s="30">
        <f t="shared" si="136"/>
        <v>0</v>
      </c>
      <c r="O622" s="44" t="str">
        <f t="shared" si="130"/>
        <v/>
      </c>
      <c r="P622" s="44" t="str">
        <f t="shared" si="131"/>
        <v/>
      </c>
      <c r="Q622" s="44" t="str">
        <f t="shared" si="132"/>
        <v/>
      </c>
      <c r="R622" s="32" t="str">
        <f t="shared" si="133"/>
        <v/>
      </c>
      <c r="S622" s="33"/>
      <c r="T622" s="91"/>
      <c r="U622" s="35" t="str">
        <f t="shared" si="137"/>
        <v/>
      </c>
      <c r="V622" s="33"/>
      <c r="W622" s="36" t="str">
        <f t="shared" si="138"/>
        <v/>
      </c>
      <c r="X622" s="36" t="str">
        <f t="shared" si="134"/>
        <v/>
      </c>
      <c r="Y622" s="36" t="str">
        <f t="shared" si="135"/>
        <v/>
      </c>
    </row>
    <row r="623" spans="2:25" x14ac:dyDescent="0.25">
      <c r="B623" s="23"/>
      <c r="C623" s="23"/>
      <c r="D623" s="24"/>
      <c r="E623" s="24"/>
      <c r="F623" s="25">
        <f t="shared" si="129"/>
        <v>2.5</v>
      </c>
      <c r="G623" s="26"/>
      <c r="H623" s="26"/>
      <c r="I623" s="27"/>
      <c r="J623" s="26"/>
      <c r="K623" s="48"/>
      <c r="L623" s="28"/>
      <c r="M623" s="29"/>
      <c r="N623" s="30">
        <f t="shared" si="136"/>
        <v>0</v>
      </c>
      <c r="O623" s="44" t="str">
        <f t="shared" si="130"/>
        <v/>
      </c>
      <c r="P623" s="44" t="str">
        <f t="shared" si="131"/>
        <v/>
      </c>
      <c r="Q623" s="44" t="str">
        <f t="shared" si="132"/>
        <v/>
      </c>
      <c r="R623" s="32" t="str">
        <f t="shared" si="133"/>
        <v/>
      </c>
      <c r="S623" s="33"/>
      <c r="T623" s="91"/>
      <c r="U623" s="35" t="str">
        <f t="shared" si="137"/>
        <v/>
      </c>
      <c r="V623" s="33"/>
      <c r="W623" s="36" t="str">
        <f t="shared" si="138"/>
        <v/>
      </c>
      <c r="X623" s="36" t="str">
        <f t="shared" si="134"/>
        <v/>
      </c>
      <c r="Y623" s="36" t="str">
        <f t="shared" si="135"/>
        <v/>
      </c>
    </row>
    <row r="624" spans="2:25" x14ac:dyDescent="0.25">
      <c r="B624" s="23"/>
      <c r="C624" s="23"/>
      <c r="D624" s="24"/>
      <c r="E624" s="24"/>
      <c r="F624" s="25">
        <f t="shared" si="129"/>
        <v>2.5</v>
      </c>
      <c r="G624" s="26"/>
      <c r="H624" s="26"/>
      <c r="I624" s="27"/>
      <c r="J624" s="26"/>
      <c r="K624" s="48"/>
      <c r="L624" s="28"/>
      <c r="M624" s="29"/>
      <c r="N624" s="30">
        <f t="shared" si="136"/>
        <v>0</v>
      </c>
      <c r="O624" s="44" t="str">
        <f t="shared" si="130"/>
        <v/>
      </c>
      <c r="P624" s="44" t="str">
        <f t="shared" si="131"/>
        <v/>
      </c>
      <c r="Q624" s="44" t="str">
        <f t="shared" si="132"/>
        <v/>
      </c>
      <c r="R624" s="32" t="str">
        <f t="shared" si="133"/>
        <v/>
      </c>
      <c r="S624" s="33"/>
      <c r="T624" s="91"/>
      <c r="U624" s="35" t="str">
        <f t="shared" si="137"/>
        <v/>
      </c>
      <c r="V624" s="33"/>
      <c r="W624" s="36" t="str">
        <f t="shared" si="138"/>
        <v/>
      </c>
      <c r="X624" s="36" t="str">
        <f t="shared" si="134"/>
        <v/>
      </c>
      <c r="Y624" s="36" t="str">
        <f t="shared" si="135"/>
        <v/>
      </c>
    </row>
    <row r="625" spans="2:25" x14ac:dyDescent="0.25">
      <c r="B625" s="23"/>
      <c r="C625" s="23"/>
      <c r="D625" s="24"/>
      <c r="E625" s="24"/>
      <c r="F625" s="25">
        <f t="shared" si="129"/>
        <v>2.5</v>
      </c>
      <c r="G625" s="26"/>
      <c r="H625" s="26"/>
      <c r="I625" s="27"/>
      <c r="J625" s="26"/>
      <c r="K625" s="48"/>
      <c r="L625" s="28"/>
      <c r="M625" s="29"/>
      <c r="N625" s="30">
        <f t="shared" si="136"/>
        <v>0</v>
      </c>
      <c r="O625" s="44" t="str">
        <f t="shared" si="130"/>
        <v/>
      </c>
      <c r="P625" s="44" t="str">
        <f t="shared" si="131"/>
        <v/>
      </c>
      <c r="Q625" s="44" t="str">
        <f t="shared" si="132"/>
        <v/>
      </c>
      <c r="R625" s="32" t="str">
        <f t="shared" si="133"/>
        <v/>
      </c>
      <c r="S625" s="33"/>
      <c r="T625" s="91"/>
      <c r="U625" s="35" t="str">
        <f t="shared" si="137"/>
        <v/>
      </c>
      <c r="V625" s="33"/>
      <c r="W625" s="36" t="str">
        <f t="shared" si="138"/>
        <v/>
      </c>
      <c r="X625" s="36" t="str">
        <f t="shared" si="134"/>
        <v/>
      </c>
      <c r="Y625" s="36" t="str">
        <f t="shared" si="135"/>
        <v/>
      </c>
    </row>
    <row r="626" spans="2:25" x14ac:dyDescent="0.25">
      <c r="B626" s="23"/>
      <c r="C626" s="23"/>
      <c r="D626" s="24"/>
      <c r="E626" s="24"/>
      <c r="F626" s="25">
        <f t="shared" si="129"/>
        <v>2.5</v>
      </c>
      <c r="G626" s="26"/>
      <c r="H626" s="26"/>
      <c r="I626" s="27"/>
      <c r="J626" s="26"/>
      <c r="K626" s="48"/>
      <c r="L626" s="28"/>
      <c r="M626" s="29"/>
      <c r="N626" s="30">
        <f t="shared" si="136"/>
        <v>0</v>
      </c>
      <c r="O626" s="44" t="str">
        <f t="shared" si="130"/>
        <v/>
      </c>
      <c r="P626" s="44" t="str">
        <f t="shared" si="131"/>
        <v/>
      </c>
      <c r="Q626" s="44" t="str">
        <f t="shared" si="132"/>
        <v/>
      </c>
      <c r="R626" s="32" t="str">
        <f t="shared" si="133"/>
        <v/>
      </c>
      <c r="S626" s="33"/>
      <c r="T626" s="91"/>
      <c r="U626" s="35" t="str">
        <f t="shared" si="137"/>
        <v/>
      </c>
      <c r="V626" s="33"/>
      <c r="W626" s="36" t="str">
        <f t="shared" si="138"/>
        <v/>
      </c>
      <c r="X626" s="36" t="str">
        <f t="shared" si="134"/>
        <v/>
      </c>
      <c r="Y626" s="36" t="str">
        <f t="shared" si="135"/>
        <v/>
      </c>
    </row>
    <row r="627" spans="2:25" x14ac:dyDescent="0.25">
      <c r="B627" s="23"/>
      <c r="C627" s="23"/>
      <c r="D627" s="24"/>
      <c r="E627" s="24"/>
      <c r="F627" s="25">
        <f t="shared" si="129"/>
        <v>2.5</v>
      </c>
      <c r="G627" s="26"/>
      <c r="H627" s="26"/>
      <c r="I627" s="27"/>
      <c r="J627" s="26"/>
      <c r="K627" s="48"/>
      <c r="L627" s="28"/>
      <c r="M627" s="29"/>
      <c r="N627" s="30">
        <f t="shared" si="136"/>
        <v>0</v>
      </c>
      <c r="O627" s="44" t="str">
        <f t="shared" si="130"/>
        <v/>
      </c>
      <c r="P627" s="44" t="str">
        <f t="shared" si="131"/>
        <v/>
      </c>
      <c r="Q627" s="44" t="str">
        <f t="shared" si="132"/>
        <v/>
      </c>
      <c r="R627" s="32" t="str">
        <f t="shared" si="133"/>
        <v/>
      </c>
      <c r="S627" s="33"/>
      <c r="T627" s="91"/>
      <c r="U627" s="35" t="str">
        <f t="shared" si="137"/>
        <v/>
      </c>
      <c r="V627" s="33"/>
      <c r="W627" s="36" t="str">
        <f t="shared" si="138"/>
        <v/>
      </c>
      <c r="X627" s="36" t="str">
        <f t="shared" si="134"/>
        <v/>
      </c>
      <c r="Y627" s="36" t="str">
        <f t="shared" si="135"/>
        <v/>
      </c>
    </row>
    <row r="628" spans="2:25" x14ac:dyDescent="0.25">
      <c r="B628" s="23"/>
      <c r="C628" s="23"/>
      <c r="D628" s="24"/>
      <c r="E628" s="24"/>
      <c r="F628" s="25">
        <f t="shared" si="129"/>
        <v>2.5</v>
      </c>
      <c r="G628" s="26"/>
      <c r="H628" s="26"/>
      <c r="I628" s="27"/>
      <c r="J628" s="26"/>
      <c r="K628" s="48"/>
      <c r="L628" s="28"/>
      <c r="M628" s="29"/>
      <c r="N628" s="30">
        <f t="shared" si="136"/>
        <v>0</v>
      </c>
      <c r="O628" s="44" t="str">
        <f t="shared" si="130"/>
        <v/>
      </c>
      <c r="P628" s="44" t="str">
        <f t="shared" si="131"/>
        <v/>
      </c>
      <c r="Q628" s="44" t="str">
        <f t="shared" si="132"/>
        <v/>
      </c>
      <c r="R628" s="32" t="str">
        <f t="shared" si="133"/>
        <v/>
      </c>
      <c r="S628" s="33"/>
      <c r="T628" s="91"/>
      <c r="U628" s="35" t="str">
        <f t="shared" si="137"/>
        <v/>
      </c>
      <c r="V628" s="33"/>
      <c r="W628" s="36" t="str">
        <f t="shared" si="138"/>
        <v/>
      </c>
      <c r="X628" s="36" t="str">
        <f t="shared" si="134"/>
        <v/>
      </c>
      <c r="Y628" s="36" t="str">
        <f t="shared" si="135"/>
        <v/>
      </c>
    </row>
    <row r="629" spans="2:25" x14ac:dyDescent="0.25">
      <c r="B629" s="23"/>
      <c r="C629" s="23"/>
      <c r="D629" s="24"/>
      <c r="E629" s="24"/>
      <c r="F629" s="25">
        <f t="shared" si="129"/>
        <v>2.5</v>
      </c>
      <c r="G629" s="26"/>
      <c r="H629" s="26"/>
      <c r="I629" s="27"/>
      <c r="J629" s="26"/>
      <c r="K629" s="48"/>
      <c r="L629" s="28"/>
      <c r="M629" s="29"/>
      <c r="N629" s="30">
        <f t="shared" si="136"/>
        <v>0</v>
      </c>
      <c r="O629" s="44" t="str">
        <f t="shared" si="130"/>
        <v/>
      </c>
      <c r="P629" s="44" t="str">
        <f t="shared" si="131"/>
        <v/>
      </c>
      <c r="Q629" s="44" t="str">
        <f t="shared" si="132"/>
        <v/>
      </c>
      <c r="R629" s="32" t="str">
        <f t="shared" si="133"/>
        <v/>
      </c>
      <c r="S629" s="33"/>
      <c r="T629" s="91"/>
      <c r="U629" s="35" t="str">
        <f t="shared" si="137"/>
        <v/>
      </c>
      <c r="V629" s="33"/>
      <c r="W629" s="36" t="str">
        <f t="shared" si="138"/>
        <v/>
      </c>
      <c r="X629" s="36" t="str">
        <f t="shared" si="134"/>
        <v/>
      </c>
      <c r="Y629" s="36" t="str">
        <f t="shared" si="135"/>
        <v/>
      </c>
    </row>
    <row r="630" spans="2:25" x14ac:dyDescent="0.25">
      <c r="B630" s="23"/>
      <c r="C630" s="23"/>
      <c r="D630" s="24"/>
      <c r="E630" s="24"/>
      <c r="F630" s="25">
        <f t="shared" si="129"/>
        <v>2.5</v>
      </c>
      <c r="G630" s="26"/>
      <c r="H630" s="26"/>
      <c r="I630" s="27"/>
      <c r="J630" s="26"/>
      <c r="K630" s="48"/>
      <c r="L630" s="28"/>
      <c r="M630" s="29"/>
      <c r="N630" s="30">
        <f t="shared" si="136"/>
        <v>0</v>
      </c>
      <c r="O630" s="44" t="str">
        <f t="shared" si="130"/>
        <v/>
      </c>
      <c r="P630" s="44" t="str">
        <f t="shared" si="131"/>
        <v/>
      </c>
      <c r="Q630" s="44" t="str">
        <f t="shared" si="132"/>
        <v/>
      </c>
      <c r="R630" s="32" t="str">
        <f t="shared" si="133"/>
        <v/>
      </c>
      <c r="S630" s="33"/>
      <c r="T630" s="91"/>
      <c r="U630" s="35" t="str">
        <f t="shared" si="137"/>
        <v/>
      </c>
      <c r="V630" s="33"/>
      <c r="W630" s="36" t="str">
        <f t="shared" si="138"/>
        <v/>
      </c>
      <c r="X630" s="36" t="str">
        <f t="shared" si="134"/>
        <v/>
      </c>
      <c r="Y630" s="36" t="str">
        <f t="shared" si="135"/>
        <v/>
      </c>
    </row>
    <row r="631" spans="2:25" x14ac:dyDescent="0.25">
      <c r="B631" s="23"/>
      <c r="C631" s="23"/>
      <c r="D631" s="24"/>
      <c r="E631" s="24"/>
      <c r="F631" s="25">
        <f t="shared" si="129"/>
        <v>2.5</v>
      </c>
      <c r="G631" s="26"/>
      <c r="H631" s="26"/>
      <c r="I631" s="27"/>
      <c r="J631" s="26"/>
      <c r="K631" s="48"/>
      <c r="L631" s="28"/>
      <c r="M631" s="29"/>
      <c r="N631" s="30">
        <f t="shared" si="136"/>
        <v>0</v>
      </c>
      <c r="O631" s="44" t="str">
        <f t="shared" si="130"/>
        <v/>
      </c>
      <c r="P631" s="44" t="str">
        <f t="shared" si="131"/>
        <v/>
      </c>
      <c r="Q631" s="44" t="str">
        <f t="shared" si="132"/>
        <v/>
      </c>
      <c r="R631" s="32" t="str">
        <f t="shared" si="133"/>
        <v/>
      </c>
      <c r="S631" s="33"/>
      <c r="T631" s="91"/>
      <c r="U631" s="35" t="str">
        <f t="shared" si="137"/>
        <v/>
      </c>
      <c r="V631" s="33"/>
      <c r="W631" s="36" t="str">
        <f t="shared" si="138"/>
        <v/>
      </c>
      <c r="X631" s="36" t="str">
        <f t="shared" si="134"/>
        <v/>
      </c>
      <c r="Y631" s="36" t="str">
        <f t="shared" si="135"/>
        <v/>
      </c>
    </row>
    <row r="632" spans="2:25" x14ac:dyDescent="0.25">
      <c r="B632" s="23"/>
      <c r="C632" s="23"/>
      <c r="D632" s="24"/>
      <c r="E632" s="24"/>
      <c r="F632" s="25">
        <f t="shared" si="129"/>
        <v>2.5</v>
      </c>
      <c r="G632" s="26"/>
      <c r="H632" s="26"/>
      <c r="I632" s="27"/>
      <c r="J632" s="26"/>
      <c r="K632" s="48"/>
      <c r="L632" s="28"/>
      <c r="M632" s="29"/>
      <c r="N632" s="30">
        <f t="shared" si="136"/>
        <v>0</v>
      </c>
      <c r="O632" s="44" t="str">
        <f t="shared" si="130"/>
        <v/>
      </c>
      <c r="P632" s="44" t="str">
        <f t="shared" si="131"/>
        <v/>
      </c>
      <c r="Q632" s="44" t="str">
        <f t="shared" si="132"/>
        <v/>
      </c>
      <c r="R632" s="32" t="str">
        <f t="shared" si="133"/>
        <v/>
      </c>
      <c r="S632" s="33"/>
      <c r="T632" s="91"/>
      <c r="U632" s="35" t="str">
        <f t="shared" si="137"/>
        <v/>
      </c>
      <c r="V632" s="33"/>
      <c r="W632" s="36" t="str">
        <f t="shared" si="138"/>
        <v/>
      </c>
      <c r="X632" s="36" t="str">
        <f t="shared" si="134"/>
        <v/>
      </c>
      <c r="Y632" s="36" t="str">
        <f t="shared" si="135"/>
        <v/>
      </c>
    </row>
    <row r="633" spans="2:25" x14ac:dyDescent="0.25">
      <c r="B633" s="23"/>
      <c r="C633" s="23"/>
      <c r="D633" s="24"/>
      <c r="E633" s="24"/>
      <c r="F633" s="25">
        <f t="shared" si="129"/>
        <v>2.5</v>
      </c>
      <c r="G633" s="26"/>
      <c r="H633" s="26"/>
      <c r="I633" s="27"/>
      <c r="J633" s="26"/>
      <c r="K633" s="48"/>
      <c r="L633" s="28"/>
      <c r="M633" s="29"/>
      <c r="N633" s="30">
        <f t="shared" si="136"/>
        <v>0</v>
      </c>
      <c r="O633" s="44" t="str">
        <f t="shared" si="130"/>
        <v/>
      </c>
      <c r="P633" s="44" t="str">
        <f t="shared" si="131"/>
        <v/>
      </c>
      <c r="Q633" s="44" t="str">
        <f t="shared" si="132"/>
        <v/>
      </c>
      <c r="R633" s="32" t="str">
        <f t="shared" si="133"/>
        <v/>
      </c>
      <c r="S633" s="33"/>
      <c r="T633" s="91"/>
      <c r="U633" s="35" t="str">
        <f t="shared" si="137"/>
        <v/>
      </c>
      <c r="V633" s="33"/>
      <c r="W633" s="36" t="str">
        <f t="shared" si="138"/>
        <v/>
      </c>
      <c r="X633" s="36" t="str">
        <f t="shared" si="134"/>
        <v/>
      </c>
      <c r="Y633" s="36" t="str">
        <f t="shared" si="135"/>
        <v/>
      </c>
    </row>
    <row r="634" spans="2:25" x14ac:dyDescent="0.25">
      <c r="B634" s="23"/>
      <c r="C634" s="23"/>
      <c r="D634" s="24"/>
      <c r="E634" s="24"/>
      <c r="F634" s="25">
        <f t="shared" si="129"/>
        <v>2.5</v>
      </c>
      <c r="G634" s="26"/>
      <c r="H634" s="26"/>
      <c r="I634" s="27"/>
      <c r="J634" s="26"/>
      <c r="K634" s="48"/>
      <c r="L634" s="28"/>
      <c r="M634" s="29"/>
      <c r="N634" s="30">
        <f t="shared" si="136"/>
        <v>0</v>
      </c>
      <c r="O634" s="44" t="str">
        <f t="shared" si="130"/>
        <v/>
      </c>
      <c r="P634" s="44" t="str">
        <f t="shared" si="131"/>
        <v/>
      </c>
      <c r="Q634" s="44" t="str">
        <f t="shared" si="132"/>
        <v/>
      </c>
      <c r="R634" s="32" t="str">
        <f t="shared" si="133"/>
        <v/>
      </c>
      <c r="S634" s="33"/>
      <c r="T634" s="91"/>
      <c r="U634" s="35" t="str">
        <f t="shared" si="137"/>
        <v/>
      </c>
      <c r="V634" s="33"/>
      <c r="W634" s="36" t="str">
        <f t="shared" si="138"/>
        <v/>
      </c>
      <c r="X634" s="36" t="str">
        <f t="shared" si="134"/>
        <v/>
      </c>
      <c r="Y634" s="36" t="str">
        <f t="shared" si="135"/>
        <v/>
      </c>
    </row>
    <row r="635" spans="2:25" x14ac:dyDescent="0.25">
      <c r="B635" s="23"/>
      <c r="C635" s="23"/>
      <c r="D635" s="24"/>
      <c r="E635" s="24"/>
      <c r="F635" s="25">
        <f t="shared" si="129"/>
        <v>2.5</v>
      </c>
      <c r="G635" s="26"/>
      <c r="H635" s="26"/>
      <c r="I635" s="27"/>
      <c r="J635" s="26"/>
      <c r="K635" s="48"/>
      <c r="L635" s="28"/>
      <c r="M635" s="29"/>
      <c r="N635" s="30">
        <f t="shared" si="136"/>
        <v>0</v>
      </c>
      <c r="O635" s="44" t="str">
        <f t="shared" si="130"/>
        <v/>
      </c>
      <c r="P635" s="44" t="str">
        <f t="shared" si="131"/>
        <v/>
      </c>
      <c r="Q635" s="44" t="str">
        <f t="shared" si="132"/>
        <v/>
      </c>
      <c r="R635" s="32" t="str">
        <f t="shared" si="133"/>
        <v/>
      </c>
      <c r="S635" s="33"/>
      <c r="T635" s="91"/>
      <c r="U635" s="35" t="str">
        <f t="shared" si="137"/>
        <v/>
      </c>
      <c r="V635" s="33"/>
      <c r="W635" s="36" t="str">
        <f t="shared" si="138"/>
        <v/>
      </c>
      <c r="X635" s="36" t="str">
        <f t="shared" si="134"/>
        <v/>
      </c>
      <c r="Y635" s="36" t="str">
        <f t="shared" si="135"/>
        <v/>
      </c>
    </row>
    <row r="636" spans="2:25" x14ac:dyDescent="0.25">
      <c r="B636" s="23"/>
      <c r="C636" s="23"/>
      <c r="D636" s="24"/>
      <c r="E636" s="24"/>
      <c r="F636" s="25">
        <f t="shared" si="129"/>
        <v>2.5</v>
      </c>
      <c r="G636" s="26"/>
      <c r="H636" s="26"/>
      <c r="I636" s="27"/>
      <c r="J636" s="26"/>
      <c r="K636" s="48"/>
      <c r="L636" s="28"/>
      <c r="M636" s="29"/>
      <c r="N636" s="30">
        <f t="shared" si="136"/>
        <v>0</v>
      </c>
      <c r="O636" s="44" t="str">
        <f t="shared" si="130"/>
        <v/>
      </c>
      <c r="P636" s="44" t="str">
        <f t="shared" si="131"/>
        <v/>
      </c>
      <c r="Q636" s="44" t="str">
        <f t="shared" si="132"/>
        <v/>
      </c>
      <c r="R636" s="32" t="str">
        <f t="shared" si="133"/>
        <v/>
      </c>
      <c r="S636" s="33"/>
      <c r="T636" s="91"/>
      <c r="U636" s="35" t="str">
        <f t="shared" si="137"/>
        <v/>
      </c>
      <c r="V636" s="33"/>
      <c r="W636" s="36" t="str">
        <f t="shared" si="138"/>
        <v/>
      </c>
      <c r="X636" s="36" t="str">
        <f t="shared" si="134"/>
        <v/>
      </c>
      <c r="Y636" s="36" t="str">
        <f t="shared" si="135"/>
        <v/>
      </c>
    </row>
    <row r="637" spans="2:25" x14ac:dyDescent="0.25">
      <c r="B637" s="23"/>
      <c r="C637" s="23"/>
      <c r="D637" s="24"/>
      <c r="E637" s="24"/>
      <c r="F637" s="25">
        <f t="shared" si="129"/>
        <v>2.5</v>
      </c>
      <c r="G637" s="26"/>
      <c r="H637" s="26"/>
      <c r="I637" s="27"/>
      <c r="J637" s="26"/>
      <c r="K637" s="48"/>
      <c r="L637" s="28"/>
      <c r="M637" s="29"/>
      <c r="N637" s="30">
        <f t="shared" si="136"/>
        <v>0</v>
      </c>
      <c r="O637" s="44" t="str">
        <f t="shared" si="130"/>
        <v/>
      </c>
      <c r="P637" s="44" t="str">
        <f t="shared" si="131"/>
        <v/>
      </c>
      <c r="Q637" s="44" t="str">
        <f t="shared" si="132"/>
        <v/>
      </c>
      <c r="R637" s="32" t="str">
        <f t="shared" si="133"/>
        <v/>
      </c>
      <c r="S637" s="33"/>
      <c r="T637" s="91"/>
      <c r="U637" s="35" t="str">
        <f t="shared" si="137"/>
        <v/>
      </c>
      <c r="V637" s="33"/>
      <c r="W637" s="36" t="str">
        <f t="shared" si="138"/>
        <v/>
      </c>
      <c r="X637" s="36" t="str">
        <f t="shared" si="134"/>
        <v/>
      </c>
      <c r="Y637" s="36" t="str">
        <f t="shared" si="135"/>
        <v/>
      </c>
    </row>
    <row r="638" spans="2:25" x14ac:dyDescent="0.25">
      <c r="B638" s="23"/>
      <c r="C638" s="23"/>
      <c r="D638" s="24"/>
      <c r="E638" s="24"/>
      <c r="F638" s="25">
        <f t="shared" si="129"/>
        <v>2.5</v>
      </c>
      <c r="G638" s="26"/>
      <c r="H638" s="26"/>
      <c r="I638" s="27"/>
      <c r="J638" s="26"/>
      <c r="K638" s="48"/>
      <c r="L638" s="28"/>
      <c r="M638" s="29"/>
      <c r="N638" s="30">
        <f t="shared" si="136"/>
        <v>0</v>
      </c>
      <c r="O638" s="44" t="str">
        <f t="shared" si="130"/>
        <v/>
      </c>
      <c r="P638" s="44" t="str">
        <f t="shared" si="131"/>
        <v/>
      </c>
      <c r="Q638" s="44" t="str">
        <f t="shared" si="132"/>
        <v/>
      </c>
      <c r="R638" s="32" t="str">
        <f t="shared" si="133"/>
        <v/>
      </c>
      <c r="S638" s="33"/>
      <c r="T638" s="91"/>
      <c r="U638" s="35" t="str">
        <f t="shared" si="137"/>
        <v/>
      </c>
      <c r="V638" s="33"/>
      <c r="W638" s="36" t="str">
        <f t="shared" si="138"/>
        <v/>
      </c>
      <c r="X638" s="36" t="str">
        <f t="shared" si="134"/>
        <v/>
      </c>
      <c r="Y638" s="36" t="str">
        <f t="shared" si="135"/>
        <v/>
      </c>
    </row>
    <row r="639" spans="2:25" x14ac:dyDescent="0.25">
      <c r="B639" s="23"/>
      <c r="C639" s="23"/>
      <c r="D639" s="24"/>
      <c r="E639" s="24"/>
      <c r="F639" s="25">
        <f t="shared" si="129"/>
        <v>2.5</v>
      </c>
      <c r="G639" s="26"/>
      <c r="H639" s="26"/>
      <c r="I639" s="27"/>
      <c r="J639" s="26"/>
      <c r="K639" s="48"/>
      <c r="L639" s="28"/>
      <c r="M639" s="29"/>
      <c r="N639" s="30">
        <f t="shared" si="136"/>
        <v>0</v>
      </c>
      <c r="O639" s="44" t="str">
        <f t="shared" si="130"/>
        <v/>
      </c>
      <c r="P639" s="44" t="str">
        <f t="shared" si="131"/>
        <v/>
      </c>
      <c r="Q639" s="44" t="str">
        <f t="shared" si="132"/>
        <v/>
      </c>
      <c r="R639" s="32" t="str">
        <f t="shared" si="133"/>
        <v/>
      </c>
      <c r="S639" s="33"/>
      <c r="T639" s="91"/>
      <c r="U639" s="35" t="str">
        <f t="shared" si="137"/>
        <v/>
      </c>
      <c r="V639" s="33"/>
      <c r="W639" s="36" t="str">
        <f t="shared" si="138"/>
        <v/>
      </c>
      <c r="X639" s="36" t="str">
        <f t="shared" si="134"/>
        <v/>
      </c>
      <c r="Y639" s="36" t="str">
        <f t="shared" si="135"/>
        <v/>
      </c>
    </row>
    <row r="640" spans="2:25" x14ac:dyDescent="0.25">
      <c r="B640" s="23"/>
      <c r="C640" s="23"/>
      <c r="D640" s="24"/>
      <c r="E640" s="24"/>
      <c r="F640" s="25">
        <f t="shared" si="129"/>
        <v>2.5</v>
      </c>
      <c r="G640" s="26"/>
      <c r="H640" s="26"/>
      <c r="I640" s="27"/>
      <c r="J640" s="26"/>
      <c r="K640" s="48"/>
      <c r="L640" s="28"/>
      <c r="M640" s="29"/>
      <c r="N640" s="30">
        <f t="shared" si="136"/>
        <v>0</v>
      </c>
      <c r="O640" s="44" t="str">
        <f t="shared" si="130"/>
        <v/>
      </c>
      <c r="P640" s="44" t="str">
        <f t="shared" si="131"/>
        <v/>
      </c>
      <c r="Q640" s="44" t="str">
        <f t="shared" si="132"/>
        <v/>
      </c>
      <c r="R640" s="32" t="str">
        <f t="shared" si="133"/>
        <v/>
      </c>
      <c r="S640" s="33"/>
      <c r="T640" s="91"/>
      <c r="U640" s="35" t="str">
        <f t="shared" si="137"/>
        <v/>
      </c>
      <c r="V640" s="33"/>
      <c r="W640" s="36" t="str">
        <f t="shared" si="138"/>
        <v/>
      </c>
      <c r="X640" s="36" t="str">
        <f t="shared" si="134"/>
        <v/>
      </c>
      <c r="Y640" s="36" t="str">
        <f t="shared" si="135"/>
        <v/>
      </c>
    </row>
    <row r="641" spans="2:25" x14ac:dyDescent="0.25">
      <c r="B641" s="23"/>
      <c r="C641" s="23"/>
      <c r="D641" s="24"/>
      <c r="E641" s="24"/>
      <c r="F641" s="25">
        <f t="shared" si="129"/>
        <v>2.5</v>
      </c>
      <c r="G641" s="26"/>
      <c r="H641" s="26"/>
      <c r="I641" s="27"/>
      <c r="J641" s="26"/>
      <c r="K641" s="48"/>
      <c r="L641" s="28"/>
      <c r="M641" s="29"/>
      <c r="N641" s="30">
        <f t="shared" si="136"/>
        <v>0</v>
      </c>
      <c r="O641" s="44" t="str">
        <f t="shared" si="130"/>
        <v/>
      </c>
      <c r="P641" s="44" t="str">
        <f t="shared" si="131"/>
        <v/>
      </c>
      <c r="Q641" s="44" t="str">
        <f t="shared" si="132"/>
        <v/>
      </c>
      <c r="R641" s="32" t="str">
        <f t="shared" si="133"/>
        <v/>
      </c>
      <c r="S641" s="33"/>
      <c r="T641" s="91"/>
      <c r="U641" s="35" t="str">
        <f t="shared" si="137"/>
        <v/>
      </c>
      <c r="V641" s="33"/>
      <c r="W641" s="36" t="str">
        <f t="shared" si="138"/>
        <v/>
      </c>
      <c r="X641" s="36" t="str">
        <f t="shared" si="134"/>
        <v/>
      </c>
      <c r="Y641" s="36" t="str">
        <f t="shared" si="135"/>
        <v/>
      </c>
    </row>
    <row r="642" spans="2:25" x14ac:dyDescent="0.25">
      <c r="B642" s="23"/>
      <c r="C642" s="23"/>
      <c r="D642" s="24"/>
      <c r="E642" s="24"/>
      <c r="F642" s="25">
        <f t="shared" si="129"/>
        <v>2.5</v>
      </c>
      <c r="G642" s="26"/>
      <c r="H642" s="26"/>
      <c r="I642" s="27"/>
      <c r="J642" s="26"/>
      <c r="K642" s="48"/>
      <c r="L642" s="28"/>
      <c r="M642" s="29"/>
      <c r="N642" s="30">
        <f t="shared" si="136"/>
        <v>0</v>
      </c>
      <c r="O642" s="44" t="str">
        <f t="shared" si="130"/>
        <v/>
      </c>
      <c r="P642" s="44" t="str">
        <f t="shared" si="131"/>
        <v/>
      </c>
      <c r="Q642" s="44" t="str">
        <f t="shared" si="132"/>
        <v/>
      </c>
      <c r="R642" s="32" t="str">
        <f t="shared" si="133"/>
        <v/>
      </c>
      <c r="S642" s="33"/>
      <c r="T642" s="91"/>
      <c r="U642" s="35" t="str">
        <f t="shared" si="137"/>
        <v/>
      </c>
      <c r="V642" s="33"/>
      <c r="W642" s="36" t="str">
        <f t="shared" si="138"/>
        <v/>
      </c>
      <c r="X642" s="36" t="str">
        <f t="shared" si="134"/>
        <v/>
      </c>
      <c r="Y642" s="36" t="str">
        <f t="shared" si="135"/>
        <v/>
      </c>
    </row>
    <row r="643" spans="2:25" x14ac:dyDescent="0.25">
      <c r="B643" s="23"/>
      <c r="C643" s="23"/>
      <c r="D643" s="24"/>
      <c r="E643" s="24"/>
      <c r="F643" s="25">
        <f t="shared" si="129"/>
        <v>2.5</v>
      </c>
      <c r="G643" s="26"/>
      <c r="H643" s="26"/>
      <c r="I643" s="27"/>
      <c r="J643" s="26"/>
      <c r="K643" s="48"/>
      <c r="L643" s="28"/>
      <c r="M643" s="29"/>
      <c r="N643" s="30">
        <f t="shared" si="136"/>
        <v>0</v>
      </c>
      <c r="O643" s="44" t="str">
        <f t="shared" si="130"/>
        <v/>
      </c>
      <c r="P643" s="44" t="str">
        <f t="shared" si="131"/>
        <v/>
      </c>
      <c r="Q643" s="44" t="str">
        <f t="shared" si="132"/>
        <v/>
      </c>
      <c r="R643" s="32" t="str">
        <f t="shared" si="133"/>
        <v/>
      </c>
      <c r="S643" s="33"/>
      <c r="T643" s="91"/>
      <c r="U643" s="35" t="str">
        <f t="shared" si="137"/>
        <v/>
      </c>
      <c r="V643" s="33"/>
      <c r="W643" s="36" t="str">
        <f t="shared" si="138"/>
        <v/>
      </c>
      <c r="X643" s="36" t="str">
        <f t="shared" si="134"/>
        <v/>
      </c>
      <c r="Y643" s="36" t="str">
        <f t="shared" si="135"/>
        <v/>
      </c>
    </row>
    <row r="644" spans="2:25" x14ac:dyDescent="0.25">
      <c r="B644" s="23"/>
      <c r="C644" s="23"/>
      <c r="D644" s="24"/>
      <c r="E644" s="24"/>
      <c r="F644" s="25">
        <f t="shared" si="129"/>
        <v>2.5</v>
      </c>
      <c r="G644" s="26"/>
      <c r="H644" s="26"/>
      <c r="I644" s="27"/>
      <c r="J644" s="26"/>
      <c r="K644" s="48"/>
      <c r="L644" s="28"/>
      <c r="M644" s="29"/>
      <c r="N644" s="30">
        <f t="shared" si="136"/>
        <v>0</v>
      </c>
      <c r="O644" s="44" t="str">
        <f t="shared" si="130"/>
        <v/>
      </c>
      <c r="P644" s="44" t="str">
        <f t="shared" si="131"/>
        <v/>
      </c>
      <c r="Q644" s="44" t="str">
        <f t="shared" si="132"/>
        <v/>
      </c>
      <c r="R644" s="32" t="str">
        <f t="shared" si="133"/>
        <v/>
      </c>
      <c r="S644" s="33"/>
      <c r="T644" s="91"/>
      <c r="U644" s="35" t="str">
        <f t="shared" si="137"/>
        <v/>
      </c>
      <c r="V644" s="33"/>
      <c r="W644" s="36" t="str">
        <f t="shared" si="138"/>
        <v/>
      </c>
      <c r="X644" s="36" t="str">
        <f t="shared" si="134"/>
        <v/>
      </c>
      <c r="Y644" s="36" t="str">
        <f t="shared" si="135"/>
        <v/>
      </c>
    </row>
    <row r="645" spans="2:25" x14ac:dyDescent="0.25">
      <c r="B645" s="23"/>
      <c r="C645" s="23"/>
      <c r="D645" s="24"/>
      <c r="E645" s="24"/>
      <c r="F645" s="25">
        <f t="shared" si="129"/>
        <v>2.5</v>
      </c>
      <c r="G645" s="26"/>
      <c r="H645" s="26"/>
      <c r="I645" s="27"/>
      <c r="J645" s="26"/>
      <c r="K645" s="48"/>
      <c r="L645" s="28"/>
      <c r="M645" s="29"/>
      <c r="N645" s="30">
        <f t="shared" si="136"/>
        <v>0</v>
      </c>
      <c r="O645" s="44" t="str">
        <f t="shared" si="130"/>
        <v/>
      </c>
      <c r="P645" s="44" t="str">
        <f t="shared" si="131"/>
        <v/>
      </c>
      <c r="Q645" s="44" t="str">
        <f t="shared" si="132"/>
        <v/>
      </c>
      <c r="R645" s="32" t="str">
        <f t="shared" si="133"/>
        <v/>
      </c>
      <c r="S645" s="33"/>
      <c r="T645" s="91"/>
      <c r="U645" s="35" t="str">
        <f t="shared" si="137"/>
        <v/>
      </c>
      <c r="V645" s="33"/>
      <c r="W645" s="36" t="str">
        <f t="shared" si="138"/>
        <v/>
      </c>
      <c r="X645" s="36" t="str">
        <f t="shared" si="134"/>
        <v/>
      </c>
      <c r="Y645" s="36" t="str">
        <f t="shared" si="135"/>
        <v/>
      </c>
    </row>
    <row r="646" spans="2:25" x14ac:dyDescent="0.25">
      <c r="B646" s="23"/>
      <c r="C646" s="23"/>
      <c r="D646" s="24"/>
      <c r="E646" s="24"/>
      <c r="F646" s="25">
        <f t="shared" si="129"/>
        <v>2.5</v>
      </c>
      <c r="G646" s="26"/>
      <c r="H646" s="26"/>
      <c r="I646" s="27"/>
      <c r="J646" s="26"/>
      <c r="K646" s="48"/>
      <c r="L646" s="28"/>
      <c r="M646" s="29"/>
      <c r="N646" s="30">
        <f t="shared" si="136"/>
        <v>0</v>
      </c>
      <c r="O646" s="44" t="str">
        <f t="shared" si="130"/>
        <v/>
      </c>
      <c r="P646" s="44" t="str">
        <f t="shared" si="131"/>
        <v/>
      </c>
      <c r="Q646" s="44" t="str">
        <f t="shared" si="132"/>
        <v/>
      </c>
      <c r="R646" s="32" t="str">
        <f t="shared" si="133"/>
        <v/>
      </c>
      <c r="S646" s="33"/>
      <c r="T646" s="91"/>
      <c r="U646" s="35" t="str">
        <f t="shared" si="137"/>
        <v/>
      </c>
      <c r="V646" s="33"/>
      <c r="W646" s="36" t="str">
        <f t="shared" si="138"/>
        <v/>
      </c>
      <c r="X646" s="36" t="str">
        <f t="shared" si="134"/>
        <v/>
      </c>
      <c r="Y646" s="36" t="str">
        <f t="shared" si="135"/>
        <v/>
      </c>
    </row>
    <row r="647" spans="2:25" x14ac:dyDescent="0.25">
      <c r="B647" s="23"/>
      <c r="C647" s="23"/>
      <c r="D647" s="24"/>
      <c r="E647" s="24"/>
      <c r="F647" s="25">
        <f t="shared" ref="F647:F710" si="139">IFERROR(VLOOKUP(E647,$AE$7:$AF$13,2),"-")</f>
        <v>2.5</v>
      </c>
      <c r="G647" s="26"/>
      <c r="H647" s="26"/>
      <c r="I647" s="27"/>
      <c r="J647" s="26"/>
      <c r="K647" s="48"/>
      <c r="L647" s="28"/>
      <c r="M647" s="29"/>
      <c r="N647" s="30">
        <f t="shared" si="136"/>
        <v>0</v>
      </c>
      <c r="O647" s="44" t="str">
        <f t="shared" ref="O647:O710" si="140">IFERROR(IF($K647&lt;=0,"",K647*12/(VLOOKUP($E647,$AE$7:$AL$13,3)*$AC$7*$AC$8)),"")</f>
        <v/>
      </c>
      <c r="P647" s="44" t="str">
        <f t="shared" ref="P647:P710" si="141">IFERROR(IF($L647&lt;=0,"",(L647-R647)*12/(VLOOKUP($E647,$AE$7:$AL$13,3)*$AC$7*$AC$8)),"")</f>
        <v/>
      </c>
      <c r="Q647" s="44" t="str">
        <f t="shared" ref="Q647:Q710" si="142">IFERROR(IF($M647&lt;=0,"",(M647-R647)*12/(VLOOKUP($E647,$AE$7:$AL$13,3)*$AC$7*$AC$8)),"")</f>
        <v/>
      </c>
      <c r="R647" s="32" t="str">
        <f t="shared" ref="R647:R710" si="143">IF(E647="","",VLOOKUP($E647,$AE$7:$AL$13,8))</f>
        <v/>
      </c>
      <c r="S647" s="33"/>
      <c r="T647" s="91"/>
      <c r="U647" s="35" t="str">
        <f t="shared" si="137"/>
        <v/>
      </c>
      <c r="V647" s="33"/>
      <c r="W647" s="36" t="str">
        <f t="shared" si="138"/>
        <v/>
      </c>
      <c r="X647" s="36" t="str">
        <f t="shared" ref="X647:X710" si="144">IF($E647="","",VLOOKUP($E647,$AD$68:$AG$73,4,FALSE))</f>
        <v/>
      </c>
      <c r="Y647" s="36" t="str">
        <f t="shared" ref="Y647:Y710" si="145">IF($E647="","",VLOOKUP($E647,$AD$79:$AG$84,4,FALSE))</f>
        <v/>
      </c>
    </row>
    <row r="648" spans="2:25" x14ac:dyDescent="0.25">
      <c r="B648" s="23"/>
      <c r="C648" s="23"/>
      <c r="D648" s="24"/>
      <c r="E648" s="24"/>
      <c r="F648" s="25">
        <f t="shared" si="139"/>
        <v>2.5</v>
      </c>
      <c r="G648" s="26"/>
      <c r="H648" s="26"/>
      <c r="I648" s="27"/>
      <c r="J648" s="26"/>
      <c r="K648" s="48"/>
      <c r="L648" s="28"/>
      <c r="M648" s="29"/>
      <c r="N648" s="30">
        <f t="shared" ref="N648:N711" si="146">IFERROR(IF($I648&lt;=0,0,(I648-R648)*12/(VLOOKUP($E648,$AE$7:$AL$13,3)*$AC$7*$AC$8)),"")</f>
        <v>0</v>
      </c>
      <c r="O648" s="44" t="str">
        <f t="shared" si="140"/>
        <v/>
      </c>
      <c r="P648" s="44" t="str">
        <f t="shared" si="141"/>
        <v/>
      </c>
      <c r="Q648" s="44" t="str">
        <f t="shared" si="142"/>
        <v/>
      </c>
      <c r="R648" s="32" t="str">
        <f t="shared" si="143"/>
        <v/>
      </c>
      <c r="S648" s="33"/>
      <c r="T648" s="91"/>
      <c r="U648" s="35" t="str">
        <f t="shared" ref="U648:U711" si="147">IF($T648&gt;0,(T648+R648)*12/(VLOOKUP(E648,$AE$7:$AL$12,3)*$AC$7*$AC$8),"")</f>
        <v/>
      </c>
      <c r="V648" s="33"/>
      <c r="W648" s="36" t="str">
        <f t="shared" ref="W648:W711" si="148">IF($E648="","",VLOOKUP($E648,$AD$90:$AG$95,4,FALSE))</f>
        <v/>
      </c>
      <c r="X648" s="36" t="str">
        <f t="shared" si="144"/>
        <v/>
      </c>
      <c r="Y648" s="36" t="str">
        <f t="shared" si="145"/>
        <v/>
      </c>
    </row>
    <row r="649" spans="2:25" x14ac:dyDescent="0.25">
      <c r="B649" s="23"/>
      <c r="C649" s="23"/>
      <c r="D649" s="24"/>
      <c r="E649" s="24"/>
      <c r="F649" s="25">
        <f t="shared" si="139"/>
        <v>2.5</v>
      </c>
      <c r="G649" s="26"/>
      <c r="H649" s="26"/>
      <c r="I649" s="27"/>
      <c r="J649" s="26"/>
      <c r="K649" s="48"/>
      <c r="L649" s="28"/>
      <c r="M649" s="29"/>
      <c r="N649" s="30">
        <f t="shared" si="146"/>
        <v>0</v>
      </c>
      <c r="O649" s="44" t="str">
        <f t="shared" si="140"/>
        <v/>
      </c>
      <c r="P649" s="44" t="str">
        <f t="shared" si="141"/>
        <v/>
      </c>
      <c r="Q649" s="44" t="str">
        <f t="shared" si="142"/>
        <v/>
      </c>
      <c r="R649" s="32" t="str">
        <f t="shared" si="143"/>
        <v/>
      </c>
      <c r="S649" s="33"/>
      <c r="T649" s="91"/>
      <c r="U649" s="35" t="str">
        <f t="shared" si="147"/>
        <v/>
      </c>
      <c r="V649" s="33"/>
      <c r="W649" s="36" t="str">
        <f t="shared" si="148"/>
        <v/>
      </c>
      <c r="X649" s="36" t="str">
        <f t="shared" si="144"/>
        <v/>
      </c>
      <c r="Y649" s="36" t="str">
        <f t="shared" si="145"/>
        <v/>
      </c>
    </row>
    <row r="650" spans="2:25" x14ac:dyDescent="0.25">
      <c r="B650" s="23"/>
      <c r="C650" s="23"/>
      <c r="D650" s="24"/>
      <c r="E650" s="24"/>
      <c r="F650" s="25">
        <f t="shared" si="139"/>
        <v>2.5</v>
      </c>
      <c r="G650" s="26"/>
      <c r="H650" s="26"/>
      <c r="I650" s="27"/>
      <c r="J650" s="26"/>
      <c r="K650" s="48"/>
      <c r="L650" s="28"/>
      <c r="M650" s="29"/>
      <c r="N650" s="30">
        <f t="shared" si="146"/>
        <v>0</v>
      </c>
      <c r="O650" s="44" t="str">
        <f t="shared" si="140"/>
        <v/>
      </c>
      <c r="P650" s="44" t="str">
        <f t="shared" si="141"/>
        <v/>
      </c>
      <c r="Q650" s="44" t="str">
        <f t="shared" si="142"/>
        <v/>
      </c>
      <c r="R650" s="32" t="str">
        <f t="shared" si="143"/>
        <v/>
      </c>
      <c r="S650" s="33"/>
      <c r="T650" s="91"/>
      <c r="U650" s="35" t="str">
        <f t="shared" si="147"/>
        <v/>
      </c>
      <c r="V650" s="33"/>
      <c r="W650" s="36" t="str">
        <f t="shared" si="148"/>
        <v/>
      </c>
      <c r="X650" s="36" t="str">
        <f t="shared" si="144"/>
        <v/>
      </c>
      <c r="Y650" s="36" t="str">
        <f t="shared" si="145"/>
        <v/>
      </c>
    </row>
    <row r="651" spans="2:25" x14ac:dyDescent="0.25">
      <c r="B651" s="23"/>
      <c r="C651" s="23"/>
      <c r="D651" s="24"/>
      <c r="E651" s="24"/>
      <c r="F651" s="25">
        <f t="shared" si="139"/>
        <v>2.5</v>
      </c>
      <c r="G651" s="26"/>
      <c r="H651" s="26"/>
      <c r="I651" s="27"/>
      <c r="J651" s="26"/>
      <c r="K651" s="48"/>
      <c r="L651" s="28"/>
      <c r="M651" s="29"/>
      <c r="N651" s="30">
        <f t="shared" si="146"/>
        <v>0</v>
      </c>
      <c r="O651" s="44" t="str">
        <f t="shared" si="140"/>
        <v/>
      </c>
      <c r="P651" s="44" t="str">
        <f t="shared" si="141"/>
        <v/>
      </c>
      <c r="Q651" s="44" t="str">
        <f t="shared" si="142"/>
        <v/>
      </c>
      <c r="R651" s="32" t="str">
        <f t="shared" si="143"/>
        <v/>
      </c>
      <c r="S651" s="33"/>
      <c r="T651" s="91"/>
      <c r="U651" s="35" t="str">
        <f t="shared" si="147"/>
        <v/>
      </c>
      <c r="V651" s="33"/>
      <c r="W651" s="36" t="str">
        <f t="shared" si="148"/>
        <v/>
      </c>
      <c r="X651" s="36" t="str">
        <f t="shared" si="144"/>
        <v/>
      </c>
      <c r="Y651" s="36" t="str">
        <f t="shared" si="145"/>
        <v/>
      </c>
    </row>
    <row r="652" spans="2:25" x14ac:dyDescent="0.25">
      <c r="B652" s="23"/>
      <c r="C652" s="23"/>
      <c r="D652" s="24"/>
      <c r="E652" s="24"/>
      <c r="F652" s="25">
        <f t="shared" si="139"/>
        <v>2.5</v>
      </c>
      <c r="G652" s="26"/>
      <c r="H652" s="26"/>
      <c r="I652" s="27"/>
      <c r="J652" s="26"/>
      <c r="K652" s="48"/>
      <c r="L652" s="28"/>
      <c r="M652" s="29"/>
      <c r="N652" s="30">
        <f t="shared" si="146"/>
        <v>0</v>
      </c>
      <c r="O652" s="44" t="str">
        <f t="shared" si="140"/>
        <v/>
      </c>
      <c r="P652" s="44" t="str">
        <f t="shared" si="141"/>
        <v/>
      </c>
      <c r="Q652" s="44" t="str">
        <f t="shared" si="142"/>
        <v/>
      </c>
      <c r="R652" s="32" t="str">
        <f t="shared" si="143"/>
        <v/>
      </c>
      <c r="S652" s="33"/>
      <c r="T652" s="91"/>
      <c r="U652" s="35" t="str">
        <f t="shared" si="147"/>
        <v/>
      </c>
      <c r="V652" s="33"/>
      <c r="W652" s="36" t="str">
        <f t="shared" si="148"/>
        <v/>
      </c>
      <c r="X652" s="36" t="str">
        <f t="shared" si="144"/>
        <v/>
      </c>
      <c r="Y652" s="36" t="str">
        <f t="shared" si="145"/>
        <v/>
      </c>
    </row>
    <row r="653" spans="2:25" x14ac:dyDescent="0.25">
      <c r="B653" s="23"/>
      <c r="C653" s="23"/>
      <c r="D653" s="24"/>
      <c r="E653" s="24"/>
      <c r="F653" s="25">
        <f t="shared" si="139"/>
        <v>2.5</v>
      </c>
      <c r="G653" s="26"/>
      <c r="H653" s="26"/>
      <c r="I653" s="27"/>
      <c r="J653" s="26"/>
      <c r="K653" s="48"/>
      <c r="L653" s="28"/>
      <c r="M653" s="29"/>
      <c r="N653" s="30">
        <f t="shared" si="146"/>
        <v>0</v>
      </c>
      <c r="O653" s="44" t="str">
        <f t="shared" si="140"/>
        <v/>
      </c>
      <c r="P653" s="44" t="str">
        <f t="shared" si="141"/>
        <v/>
      </c>
      <c r="Q653" s="44" t="str">
        <f t="shared" si="142"/>
        <v/>
      </c>
      <c r="R653" s="32" t="str">
        <f t="shared" si="143"/>
        <v/>
      </c>
      <c r="S653" s="33"/>
      <c r="T653" s="91"/>
      <c r="U653" s="35" t="str">
        <f t="shared" si="147"/>
        <v/>
      </c>
      <c r="V653" s="33"/>
      <c r="W653" s="36" t="str">
        <f t="shared" si="148"/>
        <v/>
      </c>
      <c r="X653" s="36" t="str">
        <f t="shared" si="144"/>
        <v/>
      </c>
      <c r="Y653" s="36" t="str">
        <f t="shared" si="145"/>
        <v/>
      </c>
    </row>
    <row r="654" spans="2:25" x14ac:dyDescent="0.25">
      <c r="B654" s="23"/>
      <c r="C654" s="23"/>
      <c r="D654" s="24"/>
      <c r="E654" s="24"/>
      <c r="F654" s="25">
        <f t="shared" si="139"/>
        <v>2.5</v>
      </c>
      <c r="G654" s="26"/>
      <c r="H654" s="26"/>
      <c r="I654" s="27"/>
      <c r="J654" s="26"/>
      <c r="K654" s="48"/>
      <c r="L654" s="28"/>
      <c r="M654" s="29"/>
      <c r="N654" s="30">
        <f t="shared" si="146"/>
        <v>0</v>
      </c>
      <c r="O654" s="44" t="str">
        <f t="shared" si="140"/>
        <v/>
      </c>
      <c r="P654" s="44" t="str">
        <f t="shared" si="141"/>
        <v/>
      </c>
      <c r="Q654" s="44" t="str">
        <f t="shared" si="142"/>
        <v/>
      </c>
      <c r="R654" s="32" t="str">
        <f t="shared" si="143"/>
        <v/>
      </c>
      <c r="S654" s="33"/>
      <c r="T654" s="91"/>
      <c r="U654" s="35" t="str">
        <f t="shared" si="147"/>
        <v/>
      </c>
      <c r="V654" s="33"/>
      <c r="W654" s="36" t="str">
        <f t="shared" si="148"/>
        <v/>
      </c>
      <c r="X654" s="36" t="str">
        <f t="shared" si="144"/>
        <v/>
      </c>
      <c r="Y654" s="36" t="str">
        <f t="shared" si="145"/>
        <v/>
      </c>
    </row>
    <row r="655" spans="2:25" x14ac:dyDescent="0.25">
      <c r="B655" s="23"/>
      <c r="C655" s="23"/>
      <c r="D655" s="24"/>
      <c r="E655" s="24"/>
      <c r="F655" s="25">
        <f t="shared" si="139"/>
        <v>2.5</v>
      </c>
      <c r="G655" s="26"/>
      <c r="H655" s="26"/>
      <c r="I655" s="27"/>
      <c r="J655" s="26"/>
      <c r="K655" s="48"/>
      <c r="L655" s="28"/>
      <c r="M655" s="29"/>
      <c r="N655" s="30">
        <f t="shared" si="146"/>
        <v>0</v>
      </c>
      <c r="O655" s="44" t="str">
        <f t="shared" si="140"/>
        <v/>
      </c>
      <c r="P655" s="44" t="str">
        <f t="shared" si="141"/>
        <v/>
      </c>
      <c r="Q655" s="44" t="str">
        <f t="shared" si="142"/>
        <v/>
      </c>
      <c r="R655" s="32" t="str">
        <f t="shared" si="143"/>
        <v/>
      </c>
      <c r="S655" s="33"/>
      <c r="T655" s="91"/>
      <c r="U655" s="35" t="str">
        <f t="shared" si="147"/>
        <v/>
      </c>
      <c r="V655" s="33"/>
      <c r="W655" s="36" t="str">
        <f t="shared" si="148"/>
        <v/>
      </c>
      <c r="X655" s="36" t="str">
        <f t="shared" si="144"/>
        <v/>
      </c>
      <c r="Y655" s="36" t="str">
        <f t="shared" si="145"/>
        <v/>
      </c>
    </row>
    <row r="656" spans="2:25" x14ac:dyDescent="0.25">
      <c r="B656" s="23"/>
      <c r="C656" s="23"/>
      <c r="D656" s="24"/>
      <c r="E656" s="24"/>
      <c r="F656" s="25">
        <f t="shared" si="139"/>
        <v>2.5</v>
      </c>
      <c r="G656" s="26"/>
      <c r="H656" s="26"/>
      <c r="I656" s="27"/>
      <c r="J656" s="26"/>
      <c r="K656" s="48"/>
      <c r="L656" s="28"/>
      <c r="M656" s="29"/>
      <c r="N656" s="30">
        <f t="shared" si="146"/>
        <v>0</v>
      </c>
      <c r="O656" s="44" t="str">
        <f t="shared" si="140"/>
        <v/>
      </c>
      <c r="P656" s="44" t="str">
        <f t="shared" si="141"/>
        <v/>
      </c>
      <c r="Q656" s="44" t="str">
        <f t="shared" si="142"/>
        <v/>
      </c>
      <c r="R656" s="32" t="str">
        <f t="shared" si="143"/>
        <v/>
      </c>
      <c r="S656" s="33"/>
      <c r="T656" s="91"/>
      <c r="U656" s="35" t="str">
        <f t="shared" si="147"/>
        <v/>
      </c>
      <c r="V656" s="33"/>
      <c r="W656" s="36" t="str">
        <f t="shared" si="148"/>
        <v/>
      </c>
      <c r="X656" s="36" t="str">
        <f t="shared" si="144"/>
        <v/>
      </c>
      <c r="Y656" s="36" t="str">
        <f t="shared" si="145"/>
        <v/>
      </c>
    </row>
    <row r="657" spans="2:25" x14ac:dyDescent="0.25">
      <c r="B657" s="23"/>
      <c r="C657" s="23"/>
      <c r="D657" s="24"/>
      <c r="E657" s="24"/>
      <c r="F657" s="25">
        <f t="shared" si="139"/>
        <v>2.5</v>
      </c>
      <c r="G657" s="26"/>
      <c r="H657" s="26"/>
      <c r="I657" s="27"/>
      <c r="J657" s="26"/>
      <c r="K657" s="48"/>
      <c r="L657" s="28"/>
      <c r="M657" s="29"/>
      <c r="N657" s="30">
        <f t="shared" si="146"/>
        <v>0</v>
      </c>
      <c r="O657" s="44" t="str">
        <f t="shared" si="140"/>
        <v/>
      </c>
      <c r="P657" s="44" t="str">
        <f t="shared" si="141"/>
        <v/>
      </c>
      <c r="Q657" s="44" t="str">
        <f t="shared" si="142"/>
        <v/>
      </c>
      <c r="R657" s="32" t="str">
        <f t="shared" si="143"/>
        <v/>
      </c>
      <c r="S657" s="33"/>
      <c r="T657" s="91"/>
      <c r="U657" s="35" t="str">
        <f t="shared" si="147"/>
        <v/>
      </c>
      <c r="V657" s="33"/>
      <c r="W657" s="36" t="str">
        <f t="shared" si="148"/>
        <v/>
      </c>
      <c r="X657" s="36" t="str">
        <f t="shared" si="144"/>
        <v/>
      </c>
      <c r="Y657" s="36" t="str">
        <f t="shared" si="145"/>
        <v/>
      </c>
    </row>
    <row r="658" spans="2:25" x14ac:dyDescent="0.25">
      <c r="B658" s="23"/>
      <c r="C658" s="23"/>
      <c r="D658" s="24"/>
      <c r="E658" s="24"/>
      <c r="F658" s="25">
        <f t="shared" si="139"/>
        <v>2.5</v>
      </c>
      <c r="G658" s="26"/>
      <c r="H658" s="26"/>
      <c r="I658" s="27"/>
      <c r="J658" s="26"/>
      <c r="K658" s="48"/>
      <c r="L658" s="28"/>
      <c r="M658" s="29"/>
      <c r="N658" s="30">
        <f t="shared" si="146"/>
        <v>0</v>
      </c>
      <c r="O658" s="44" t="str">
        <f t="shared" si="140"/>
        <v/>
      </c>
      <c r="P658" s="44" t="str">
        <f t="shared" si="141"/>
        <v/>
      </c>
      <c r="Q658" s="44" t="str">
        <f t="shared" si="142"/>
        <v/>
      </c>
      <c r="R658" s="32" t="str">
        <f t="shared" si="143"/>
        <v/>
      </c>
      <c r="S658" s="33"/>
      <c r="T658" s="91"/>
      <c r="U658" s="35" t="str">
        <f t="shared" si="147"/>
        <v/>
      </c>
      <c r="V658" s="33"/>
      <c r="W658" s="36" t="str">
        <f t="shared" si="148"/>
        <v/>
      </c>
      <c r="X658" s="36" t="str">
        <f t="shared" si="144"/>
        <v/>
      </c>
      <c r="Y658" s="36" t="str">
        <f t="shared" si="145"/>
        <v/>
      </c>
    </row>
    <row r="659" spans="2:25" x14ac:dyDescent="0.25">
      <c r="B659" s="23"/>
      <c r="C659" s="23"/>
      <c r="D659" s="24"/>
      <c r="E659" s="24"/>
      <c r="F659" s="25">
        <f t="shared" si="139"/>
        <v>2.5</v>
      </c>
      <c r="G659" s="26"/>
      <c r="H659" s="26"/>
      <c r="I659" s="27"/>
      <c r="J659" s="26"/>
      <c r="K659" s="48"/>
      <c r="L659" s="28"/>
      <c r="M659" s="29"/>
      <c r="N659" s="30">
        <f t="shared" si="146"/>
        <v>0</v>
      </c>
      <c r="O659" s="44" t="str">
        <f t="shared" si="140"/>
        <v/>
      </c>
      <c r="P659" s="44" t="str">
        <f t="shared" si="141"/>
        <v/>
      </c>
      <c r="Q659" s="44" t="str">
        <f t="shared" si="142"/>
        <v/>
      </c>
      <c r="R659" s="32" t="str">
        <f t="shared" si="143"/>
        <v/>
      </c>
      <c r="S659" s="33"/>
      <c r="T659" s="91"/>
      <c r="U659" s="35" t="str">
        <f t="shared" si="147"/>
        <v/>
      </c>
      <c r="V659" s="33"/>
      <c r="W659" s="36" t="str">
        <f t="shared" si="148"/>
        <v/>
      </c>
      <c r="X659" s="36" t="str">
        <f t="shared" si="144"/>
        <v/>
      </c>
      <c r="Y659" s="36" t="str">
        <f t="shared" si="145"/>
        <v/>
      </c>
    </row>
    <row r="660" spans="2:25" x14ac:dyDescent="0.25">
      <c r="B660" s="23"/>
      <c r="C660" s="23"/>
      <c r="D660" s="24"/>
      <c r="E660" s="24"/>
      <c r="F660" s="25">
        <f t="shared" si="139"/>
        <v>2.5</v>
      </c>
      <c r="G660" s="26"/>
      <c r="H660" s="26"/>
      <c r="I660" s="27"/>
      <c r="J660" s="26"/>
      <c r="K660" s="48"/>
      <c r="L660" s="28"/>
      <c r="M660" s="29"/>
      <c r="N660" s="30">
        <f t="shared" si="146"/>
        <v>0</v>
      </c>
      <c r="O660" s="44" t="str">
        <f t="shared" si="140"/>
        <v/>
      </c>
      <c r="P660" s="44" t="str">
        <f t="shared" si="141"/>
        <v/>
      </c>
      <c r="Q660" s="44" t="str">
        <f t="shared" si="142"/>
        <v/>
      </c>
      <c r="R660" s="32" t="str">
        <f t="shared" si="143"/>
        <v/>
      </c>
      <c r="S660" s="33"/>
      <c r="T660" s="91"/>
      <c r="U660" s="35" t="str">
        <f t="shared" si="147"/>
        <v/>
      </c>
      <c r="V660" s="33"/>
      <c r="W660" s="36" t="str">
        <f t="shared" si="148"/>
        <v/>
      </c>
      <c r="X660" s="36" t="str">
        <f t="shared" si="144"/>
        <v/>
      </c>
      <c r="Y660" s="36" t="str">
        <f t="shared" si="145"/>
        <v/>
      </c>
    </row>
    <row r="661" spans="2:25" x14ac:dyDescent="0.25">
      <c r="B661" s="23"/>
      <c r="C661" s="23"/>
      <c r="D661" s="24"/>
      <c r="E661" s="24"/>
      <c r="F661" s="25">
        <f t="shared" si="139"/>
        <v>2.5</v>
      </c>
      <c r="G661" s="26"/>
      <c r="H661" s="26"/>
      <c r="I661" s="27"/>
      <c r="J661" s="26"/>
      <c r="K661" s="48"/>
      <c r="L661" s="28"/>
      <c r="M661" s="29"/>
      <c r="N661" s="30">
        <f t="shared" si="146"/>
        <v>0</v>
      </c>
      <c r="O661" s="44" t="str">
        <f t="shared" si="140"/>
        <v/>
      </c>
      <c r="P661" s="44" t="str">
        <f t="shared" si="141"/>
        <v/>
      </c>
      <c r="Q661" s="44" t="str">
        <f t="shared" si="142"/>
        <v/>
      </c>
      <c r="R661" s="32" t="str">
        <f t="shared" si="143"/>
        <v/>
      </c>
      <c r="S661" s="33"/>
      <c r="T661" s="91"/>
      <c r="U661" s="35" t="str">
        <f t="shared" si="147"/>
        <v/>
      </c>
      <c r="V661" s="33"/>
      <c r="W661" s="36" t="str">
        <f t="shared" si="148"/>
        <v/>
      </c>
      <c r="X661" s="36" t="str">
        <f t="shared" si="144"/>
        <v/>
      </c>
      <c r="Y661" s="36" t="str">
        <f t="shared" si="145"/>
        <v/>
      </c>
    </row>
    <row r="662" spans="2:25" x14ac:dyDescent="0.25">
      <c r="B662" s="23"/>
      <c r="C662" s="23"/>
      <c r="D662" s="24"/>
      <c r="E662" s="24"/>
      <c r="F662" s="25">
        <f t="shared" si="139"/>
        <v>2.5</v>
      </c>
      <c r="G662" s="26"/>
      <c r="H662" s="26"/>
      <c r="I662" s="27"/>
      <c r="J662" s="26"/>
      <c r="K662" s="48"/>
      <c r="L662" s="28"/>
      <c r="M662" s="29"/>
      <c r="N662" s="30">
        <f t="shared" si="146"/>
        <v>0</v>
      </c>
      <c r="O662" s="44" t="str">
        <f t="shared" si="140"/>
        <v/>
      </c>
      <c r="P662" s="44" t="str">
        <f t="shared" si="141"/>
        <v/>
      </c>
      <c r="Q662" s="44" t="str">
        <f t="shared" si="142"/>
        <v/>
      </c>
      <c r="R662" s="32" t="str">
        <f t="shared" si="143"/>
        <v/>
      </c>
      <c r="S662" s="33"/>
      <c r="T662" s="91"/>
      <c r="U662" s="35" t="str">
        <f t="shared" si="147"/>
        <v/>
      </c>
      <c r="V662" s="33"/>
      <c r="W662" s="36" t="str">
        <f t="shared" si="148"/>
        <v/>
      </c>
      <c r="X662" s="36" t="str">
        <f t="shared" si="144"/>
        <v/>
      </c>
      <c r="Y662" s="36" t="str">
        <f t="shared" si="145"/>
        <v/>
      </c>
    </row>
    <row r="663" spans="2:25" x14ac:dyDescent="0.25">
      <c r="B663" s="23"/>
      <c r="C663" s="23"/>
      <c r="D663" s="24"/>
      <c r="E663" s="24"/>
      <c r="F663" s="25">
        <f t="shared" si="139"/>
        <v>2.5</v>
      </c>
      <c r="G663" s="26"/>
      <c r="H663" s="26"/>
      <c r="I663" s="27"/>
      <c r="J663" s="26"/>
      <c r="K663" s="48"/>
      <c r="L663" s="28"/>
      <c r="M663" s="29"/>
      <c r="N663" s="30">
        <f t="shared" si="146"/>
        <v>0</v>
      </c>
      <c r="O663" s="44" t="str">
        <f t="shared" si="140"/>
        <v/>
      </c>
      <c r="P663" s="44" t="str">
        <f t="shared" si="141"/>
        <v/>
      </c>
      <c r="Q663" s="44" t="str">
        <f t="shared" si="142"/>
        <v/>
      </c>
      <c r="R663" s="32" t="str">
        <f t="shared" si="143"/>
        <v/>
      </c>
      <c r="S663" s="33"/>
      <c r="T663" s="91"/>
      <c r="U663" s="35" t="str">
        <f t="shared" si="147"/>
        <v/>
      </c>
      <c r="V663" s="33"/>
      <c r="W663" s="36" t="str">
        <f t="shared" si="148"/>
        <v/>
      </c>
      <c r="X663" s="36" t="str">
        <f t="shared" si="144"/>
        <v/>
      </c>
      <c r="Y663" s="36" t="str">
        <f t="shared" si="145"/>
        <v/>
      </c>
    </row>
    <row r="664" spans="2:25" x14ac:dyDescent="0.25">
      <c r="B664" s="23"/>
      <c r="C664" s="23"/>
      <c r="D664" s="24"/>
      <c r="E664" s="24"/>
      <c r="F664" s="25">
        <f t="shared" si="139"/>
        <v>2.5</v>
      </c>
      <c r="G664" s="26"/>
      <c r="H664" s="26"/>
      <c r="I664" s="27"/>
      <c r="J664" s="26"/>
      <c r="K664" s="48"/>
      <c r="L664" s="28"/>
      <c r="M664" s="29"/>
      <c r="N664" s="30">
        <f t="shared" si="146"/>
        <v>0</v>
      </c>
      <c r="O664" s="44" t="str">
        <f t="shared" si="140"/>
        <v/>
      </c>
      <c r="P664" s="44" t="str">
        <f t="shared" si="141"/>
        <v/>
      </c>
      <c r="Q664" s="44" t="str">
        <f t="shared" si="142"/>
        <v/>
      </c>
      <c r="R664" s="32" t="str">
        <f t="shared" si="143"/>
        <v/>
      </c>
      <c r="S664" s="33"/>
      <c r="T664" s="91"/>
      <c r="U664" s="35" t="str">
        <f t="shared" si="147"/>
        <v/>
      </c>
      <c r="V664" s="33"/>
      <c r="W664" s="36" t="str">
        <f t="shared" si="148"/>
        <v/>
      </c>
      <c r="X664" s="36" t="str">
        <f t="shared" si="144"/>
        <v/>
      </c>
      <c r="Y664" s="36" t="str">
        <f t="shared" si="145"/>
        <v/>
      </c>
    </row>
    <row r="665" spans="2:25" x14ac:dyDescent="0.25">
      <c r="B665" s="23"/>
      <c r="C665" s="23"/>
      <c r="D665" s="24"/>
      <c r="E665" s="24"/>
      <c r="F665" s="25">
        <f t="shared" si="139"/>
        <v>2.5</v>
      </c>
      <c r="G665" s="26"/>
      <c r="H665" s="26"/>
      <c r="I665" s="27"/>
      <c r="J665" s="26"/>
      <c r="K665" s="48"/>
      <c r="L665" s="28"/>
      <c r="M665" s="29"/>
      <c r="N665" s="30">
        <f t="shared" si="146"/>
        <v>0</v>
      </c>
      <c r="O665" s="44" t="str">
        <f t="shared" si="140"/>
        <v/>
      </c>
      <c r="P665" s="44" t="str">
        <f t="shared" si="141"/>
        <v/>
      </c>
      <c r="Q665" s="44" t="str">
        <f t="shared" si="142"/>
        <v/>
      </c>
      <c r="R665" s="32" t="str">
        <f t="shared" si="143"/>
        <v/>
      </c>
      <c r="S665" s="33"/>
      <c r="T665" s="91"/>
      <c r="U665" s="35" t="str">
        <f t="shared" si="147"/>
        <v/>
      </c>
      <c r="V665" s="33"/>
      <c r="W665" s="36" t="str">
        <f t="shared" si="148"/>
        <v/>
      </c>
      <c r="X665" s="36" t="str">
        <f t="shared" si="144"/>
        <v/>
      </c>
      <c r="Y665" s="36" t="str">
        <f t="shared" si="145"/>
        <v/>
      </c>
    </row>
    <row r="666" spans="2:25" x14ac:dyDescent="0.25">
      <c r="B666" s="23"/>
      <c r="C666" s="23"/>
      <c r="D666" s="24"/>
      <c r="E666" s="24"/>
      <c r="F666" s="25">
        <f t="shared" si="139"/>
        <v>2.5</v>
      </c>
      <c r="G666" s="26"/>
      <c r="H666" s="26"/>
      <c r="I666" s="27"/>
      <c r="J666" s="26"/>
      <c r="K666" s="48"/>
      <c r="L666" s="28"/>
      <c r="M666" s="29"/>
      <c r="N666" s="30">
        <f t="shared" si="146"/>
        <v>0</v>
      </c>
      <c r="O666" s="44" t="str">
        <f t="shared" si="140"/>
        <v/>
      </c>
      <c r="P666" s="44" t="str">
        <f t="shared" si="141"/>
        <v/>
      </c>
      <c r="Q666" s="44" t="str">
        <f t="shared" si="142"/>
        <v/>
      </c>
      <c r="R666" s="32" t="str">
        <f t="shared" si="143"/>
        <v/>
      </c>
      <c r="S666" s="33"/>
      <c r="T666" s="91"/>
      <c r="U666" s="35" t="str">
        <f t="shared" si="147"/>
        <v/>
      </c>
      <c r="V666" s="33"/>
      <c r="W666" s="36" t="str">
        <f t="shared" si="148"/>
        <v/>
      </c>
      <c r="X666" s="36" t="str">
        <f t="shared" si="144"/>
        <v/>
      </c>
      <c r="Y666" s="36" t="str">
        <f t="shared" si="145"/>
        <v/>
      </c>
    </row>
    <row r="667" spans="2:25" x14ac:dyDescent="0.25">
      <c r="B667" s="23"/>
      <c r="C667" s="23"/>
      <c r="D667" s="24"/>
      <c r="E667" s="24"/>
      <c r="F667" s="25">
        <f t="shared" si="139"/>
        <v>2.5</v>
      </c>
      <c r="G667" s="26"/>
      <c r="H667" s="26"/>
      <c r="I667" s="27"/>
      <c r="J667" s="26"/>
      <c r="K667" s="48"/>
      <c r="L667" s="28"/>
      <c r="M667" s="29"/>
      <c r="N667" s="30">
        <f t="shared" si="146"/>
        <v>0</v>
      </c>
      <c r="O667" s="44" t="str">
        <f t="shared" si="140"/>
        <v/>
      </c>
      <c r="P667" s="44" t="str">
        <f t="shared" si="141"/>
        <v/>
      </c>
      <c r="Q667" s="44" t="str">
        <f t="shared" si="142"/>
        <v/>
      </c>
      <c r="R667" s="32" t="str">
        <f t="shared" si="143"/>
        <v/>
      </c>
      <c r="S667" s="33"/>
      <c r="T667" s="91"/>
      <c r="U667" s="35" t="str">
        <f t="shared" si="147"/>
        <v/>
      </c>
      <c r="V667" s="33"/>
      <c r="W667" s="36" t="str">
        <f t="shared" si="148"/>
        <v/>
      </c>
      <c r="X667" s="36" t="str">
        <f t="shared" si="144"/>
        <v/>
      </c>
      <c r="Y667" s="36" t="str">
        <f t="shared" si="145"/>
        <v/>
      </c>
    </row>
    <row r="668" spans="2:25" x14ac:dyDescent="0.25">
      <c r="B668" s="23"/>
      <c r="C668" s="23"/>
      <c r="D668" s="24"/>
      <c r="E668" s="24"/>
      <c r="F668" s="25">
        <f t="shared" si="139"/>
        <v>2.5</v>
      </c>
      <c r="G668" s="26"/>
      <c r="H668" s="26"/>
      <c r="I668" s="27"/>
      <c r="J668" s="26"/>
      <c r="K668" s="48"/>
      <c r="L668" s="28"/>
      <c r="M668" s="29"/>
      <c r="N668" s="30">
        <f t="shared" si="146"/>
        <v>0</v>
      </c>
      <c r="O668" s="44" t="str">
        <f t="shared" si="140"/>
        <v/>
      </c>
      <c r="P668" s="44" t="str">
        <f t="shared" si="141"/>
        <v/>
      </c>
      <c r="Q668" s="44" t="str">
        <f t="shared" si="142"/>
        <v/>
      </c>
      <c r="R668" s="32" t="str">
        <f t="shared" si="143"/>
        <v/>
      </c>
      <c r="S668" s="33"/>
      <c r="T668" s="91"/>
      <c r="U668" s="35" t="str">
        <f t="shared" si="147"/>
        <v/>
      </c>
      <c r="V668" s="33"/>
      <c r="W668" s="36" t="str">
        <f t="shared" si="148"/>
        <v/>
      </c>
      <c r="X668" s="36" t="str">
        <f t="shared" si="144"/>
        <v/>
      </c>
      <c r="Y668" s="36" t="str">
        <f t="shared" si="145"/>
        <v/>
      </c>
    </row>
    <row r="669" spans="2:25" x14ac:dyDescent="0.25">
      <c r="B669" s="23"/>
      <c r="C669" s="23"/>
      <c r="D669" s="24"/>
      <c r="E669" s="24"/>
      <c r="F669" s="25">
        <f t="shared" si="139"/>
        <v>2.5</v>
      </c>
      <c r="G669" s="26"/>
      <c r="H669" s="26"/>
      <c r="I669" s="27"/>
      <c r="J669" s="26"/>
      <c r="K669" s="48"/>
      <c r="L669" s="28"/>
      <c r="M669" s="29"/>
      <c r="N669" s="30">
        <f t="shared" si="146"/>
        <v>0</v>
      </c>
      <c r="O669" s="44" t="str">
        <f t="shared" si="140"/>
        <v/>
      </c>
      <c r="P669" s="44" t="str">
        <f t="shared" si="141"/>
        <v/>
      </c>
      <c r="Q669" s="44" t="str">
        <f t="shared" si="142"/>
        <v/>
      </c>
      <c r="R669" s="32" t="str">
        <f t="shared" si="143"/>
        <v/>
      </c>
      <c r="S669" s="33"/>
      <c r="T669" s="91"/>
      <c r="U669" s="35" t="str">
        <f t="shared" si="147"/>
        <v/>
      </c>
      <c r="V669" s="33"/>
      <c r="W669" s="36" t="str">
        <f t="shared" si="148"/>
        <v/>
      </c>
      <c r="X669" s="36" t="str">
        <f t="shared" si="144"/>
        <v/>
      </c>
      <c r="Y669" s="36" t="str">
        <f t="shared" si="145"/>
        <v/>
      </c>
    </row>
    <row r="670" spans="2:25" x14ac:dyDescent="0.25">
      <c r="B670" s="23"/>
      <c r="C670" s="23"/>
      <c r="D670" s="24"/>
      <c r="E670" s="24"/>
      <c r="F670" s="25">
        <f t="shared" si="139"/>
        <v>2.5</v>
      </c>
      <c r="G670" s="26"/>
      <c r="H670" s="26"/>
      <c r="I670" s="27"/>
      <c r="J670" s="26"/>
      <c r="K670" s="48"/>
      <c r="L670" s="28"/>
      <c r="M670" s="29"/>
      <c r="N670" s="30">
        <f t="shared" si="146"/>
        <v>0</v>
      </c>
      <c r="O670" s="44" t="str">
        <f t="shared" si="140"/>
        <v/>
      </c>
      <c r="P670" s="44" t="str">
        <f t="shared" si="141"/>
        <v/>
      </c>
      <c r="Q670" s="44" t="str">
        <f t="shared" si="142"/>
        <v/>
      </c>
      <c r="R670" s="32" t="str">
        <f t="shared" si="143"/>
        <v/>
      </c>
      <c r="S670" s="33"/>
      <c r="T670" s="91"/>
      <c r="U670" s="35" t="str">
        <f t="shared" si="147"/>
        <v/>
      </c>
      <c r="V670" s="33"/>
      <c r="W670" s="36" t="str">
        <f t="shared" si="148"/>
        <v/>
      </c>
      <c r="X670" s="36" t="str">
        <f t="shared" si="144"/>
        <v/>
      </c>
      <c r="Y670" s="36" t="str">
        <f t="shared" si="145"/>
        <v/>
      </c>
    </row>
    <row r="671" spans="2:25" x14ac:dyDescent="0.25">
      <c r="B671" s="23"/>
      <c r="C671" s="23"/>
      <c r="D671" s="24"/>
      <c r="E671" s="24"/>
      <c r="F671" s="25">
        <f t="shared" si="139"/>
        <v>2.5</v>
      </c>
      <c r="G671" s="26"/>
      <c r="H671" s="26"/>
      <c r="I671" s="27"/>
      <c r="J671" s="26"/>
      <c r="K671" s="48"/>
      <c r="L671" s="28"/>
      <c r="M671" s="29"/>
      <c r="N671" s="30">
        <f t="shared" si="146"/>
        <v>0</v>
      </c>
      <c r="O671" s="44" t="str">
        <f t="shared" si="140"/>
        <v/>
      </c>
      <c r="P671" s="44" t="str">
        <f t="shared" si="141"/>
        <v/>
      </c>
      <c r="Q671" s="44" t="str">
        <f t="shared" si="142"/>
        <v/>
      </c>
      <c r="R671" s="32" t="str">
        <f t="shared" si="143"/>
        <v/>
      </c>
      <c r="S671" s="33"/>
      <c r="T671" s="91"/>
      <c r="U671" s="35" t="str">
        <f t="shared" si="147"/>
        <v/>
      </c>
      <c r="V671" s="33"/>
      <c r="W671" s="36" t="str">
        <f t="shared" si="148"/>
        <v/>
      </c>
      <c r="X671" s="36" t="str">
        <f t="shared" si="144"/>
        <v/>
      </c>
      <c r="Y671" s="36" t="str">
        <f t="shared" si="145"/>
        <v/>
      </c>
    </row>
    <row r="672" spans="2:25" x14ac:dyDescent="0.25">
      <c r="B672" s="23"/>
      <c r="C672" s="23"/>
      <c r="D672" s="24"/>
      <c r="E672" s="24"/>
      <c r="F672" s="25">
        <f t="shared" si="139"/>
        <v>2.5</v>
      </c>
      <c r="G672" s="26"/>
      <c r="H672" s="26"/>
      <c r="I672" s="27"/>
      <c r="J672" s="26"/>
      <c r="K672" s="48"/>
      <c r="L672" s="28"/>
      <c r="M672" s="29"/>
      <c r="N672" s="30">
        <f t="shared" si="146"/>
        <v>0</v>
      </c>
      <c r="O672" s="44" t="str">
        <f t="shared" si="140"/>
        <v/>
      </c>
      <c r="P672" s="44" t="str">
        <f t="shared" si="141"/>
        <v/>
      </c>
      <c r="Q672" s="44" t="str">
        <f t="shared" si="142"/>
        <v/>
      </c>
      <c r="R672" s="32" t="str">
        <f t="shared" si="143"/>
        <v/>
      </c>
      <c r="S672" s="33"/>
      <c r="T672" s="91"/>
      <c r="U672" s="35" t="str">
        <f t="shared" si="147"/>
        <v/>
      </c>
      <c r="V672" s="33"/>
      <c r="W672" s="36" t="str">
        <f t="shared" si="148"/>
        <v/>
      </c>
      <c r="X672" s="36" t="str">
        <f t="shared" si="144"/>
        <v/>
      </c>
      <c r="Y672" s="36" t="str">
        <f t="shared" si="145"/>
        <v/>
      </c>
    </row>
    <row r="673" spans="2:25" x14ac:dyDescent="0.25">
      <c r="B673" s="23"/>
      <c r="C673" s="23"/>
      <c r="D673" s="24"/>
      <c r="E673" s="24"/>
      <c r="F673" s="25">
        <f t="shared" si="139"/>
        <v>2.5</v>
      </c>
      <c r="G673" s="26"/>
      <c r="H673" s="26"/>
      <c r="I673" s="27"/>
      <c r="J673" s="26"/>
      <c r="K673" s="48"/>
      <c r="L673" s="28"/>
      <c r="M673" s="29"/>
      <c r="N673" s="30">
        <f t="shared" si="146"/>
        <v>0</v>
      </c>
      <c r="O673" s="44" t="str">
        <f t="shared" si="140"/>
        <v/>
      </c>
      <c r="P673" s="44" t="str">
        <f t="shared" si="141"/>
        <v/>
      </c>
      <c r="Q673" s="44" t="str">
        <f t="shared" si="142"/>
        <v/>
      </c>
      <c r="R673" s="32" t="str">
        <f t="shared" si="143"/>
        <v/>
      </c>
      <c r="S673" s="33"/>
      <c r="T673" s="91"/>
      <c r="U673" s="35" t="str">
        <f t="shared" si="147"/>
        <v/>
      </c>
      <c r="V673" s="33"/>
      <c r="W673" s="36" t="str">
        <f t="shared" si="148"/>
        <v/>
      </c>
      <c r="X673" s="36" t="str">
        <f t="shared" si="144"/>
        <v/>
      </c>
      <c r="Y673" s="36" t="str">
        <f t="shared" si="145"/>
        <v/>
      </c>
    </row>
    <row r="674" spans="2:25" x14ac:dyDescent="0.25">
      <c r="B674" s="23"/>
      <c r="C674" s="23"/>
      <c r="D674" s="24"/>
      <c r="E674" s="24"/>
      <c r="F674" s="25">
        <f t="shared" si="139"/>
        <v>2.5</v>
      </c>
      <c r="G674" s="26"/>
      <c r="H674" s="26"/>
      <c r="I674" s="27"/>
      <c r="J674" s="26"/>
      <c r="K674" s="48"/>
      <c r="L674" s="28"/>
      <c r="M674" s="29"/>
      <c r="N674" s="30">
        <f t="shared" si="146"/>
        <v>0</v>
      </c>
      <c r="O674" s="44" t="str">
        <f t="shared" si="140"/>
        <v/>
      </c>
      <c r="P674" s="44" t="str">
        <f t="shared" si="141"/>
        <v/>
      </c>
      <c r="Q674" s="44" t="str">
        <f t="shared" si="142"/>
        <v/>
      </c>
      <c r="R674" s="32" t="str">
        <f t="shared" si="143"/>
        <v/>
      </c>
      <c r="S674" s="33"/>
      <c r="T674" s="91"/>
      <c r="U674" s="35" t="str">
        <f t="shared" si="147"/>
        <v/>
      </c>
      <c r="V674" s="33"/>
      <c r="W674" s="36" t="str">
        <f t="shared" si="148"/>
        <v/>
      </c>
      <c r="X674" s="36" t="str">
        <f t="shared" si="144"/>
        <v/>
      </c>
      <c r="Y674" s="36" t="str">
        <f t="shared" si="145"/>
        <v/>
      </c>
    </row>
    <row r="675" spans="2:25" x14ac:dyDescent="0.25">
      <c r="B675" s="23"/>
      <c r="C675" s="23"/>
      <c r="D675" s="24"/>
      <c r="E675" s="24"/>
      <c r="F675" s="25">
        <f t="shared" si="139"/>
        <v>2.5</v>
      </c>
      <c r="G675" s="26"/>
      <c r="H675" s="26"/>
      <c r="I675" s="27"/>
      <c r="J675" s="26"/>
      <c r="K675" s="48"/>
      <c r="L675" s="28"/>
      <c r="M675" s="29"/>
      <c r="N675" s="30">
        <f t="shared" si="146"/>
        <v>0</v>
      </c>
      <c r="O675" s="44" t="str">
        <f t="shared" si="140"/>
        <v/>
      </c>
      <c r="P675" s="44" t="str">
        <f t="shared" si="141"/>
        <v/>
      </c>
      <c r="Q675" s="44" t="str">
        <f t="shared" si="142"/>
        <v/>
      </c>
      <c r="R675" s="32" t="str">
        <f t="shared" si="143"/>
        <v/>
      </c>
      <c r="S675" s="33"/>
      <c r="T675" s="91"/>
      <c r="U675" s="35" t="str">
        <f t="shared" si="147"/>
        <v/>
      </c>
      <c r="V675" s="33"/>
      <c r="W675" s="36" t="str">
        <f t="shared" si="148"/>
        <v/>
      </c>
      <c r="X675" s="36" t="str">
        <f t="shared" si="144"/>
        <v/>
      </c>
      <c r="Y675" s="36" t="str">
        <f t="shared" si="145"/>
        <v/>
      </c>
    </row>
    <row r="676" spans="2:25" x14ac:dyDescent="0.25">
      <c r="B676" s="23"/>
      <c r="C676" s="23"/>
      <c r="D676" s="24"/>
      <c r="E676" s="24"/>
      <c r="F676" s="25">
        <f t="shared" si="139"/>
        <v>2.5</v>
      </c>
      <c r="G676" s="26"/>
      <c r="H676" s="26"/>
      <c r="I676" s="27"/>
      <c r="J676" s="26"/>
      <c r="K676" s="48"/>
      <c r="L676" s="28"/>
      <c r="M676" s="29"/>
      <c r="N676" s="30">
        <f t="shared" si="146"/>
        <v>0</v>
      </c>
      <c r="O676" s="44" t="str">
        <f t="shared" si="140"/>
        <v/>
      </c>
      <c r="P676" s="44" t="str">
        <f t="shared" si="141"/>
        <v/>
      </c>
      <c r="Q676" s="44" t="str">
        <f t="shared" si="142"/>
        <v/>
      </c>
      <c r="R676" s="32" t="str">
        <f t="shared" si="143"/>
        <v/>
      </c>
      <c r="S676" s="33"/>
      <c r="T676" s="91"/>
      <c r="U676" s="35" t="str">
        <f t="shared" si="147"/>
        <v/>
      </c>
      <c r="V676" s="33"/>
      <c r="W676" s="36" t="str">
        <f t="shared" si="148"/>
        <v/>
      </c>
      <c r="X676" s="36" t="str">
        <f t="shared" si="144"/>
        <v/>
      </c>
      <c r="Y676" s="36" t="str">
        <f t="shared" si="145"/>
        <v/>
      </c>
    </row>
    <row r="677" spans="2:25" x14ac:dyDescent="0.25">
      <c r="B677" s="23"/>
      <c r="C677" s="23"/>
      <c r="D677" s="24"/>
      <c r="E677" s="24"/>
      <c r="F677" s="25">
        <f t="shared" si="139"/>
        <v>2.5</v>
      </c>
      <c r="G677" s="26"/>
      <c r="H677" s="26"/>
      <c r="I677" s="27"/>
      <c r="J677" s="26"/>
      <c r="K677" s="48"/>
      <c r="L677" s="28"/>
      <c r="M677" s="29"/>
      <c r="N677" s="30">
        <f t="shared" si="146"/>
        <v>0</v>
      </c>
      <c r="O677" s="44" t="str">
        <f t="shared" si="140"/>
        <v/>
      </c>
      <c r="P677" s="44" t="str">
        <f t="shared" si="141"/>
        <v/>
      </c>
      <c r="Q677" s="44" t="str">
        <f t="shared" si="142"/>
        <v/>
      </c>
      <c r="R677" s="32" t="str">
        <f t="shared" si="143"/>
        <v/>
      </c>
      <c r="S677" s="33"/>
      <c r="T677" s="91"/>
      <c r="U677" s="35" t="str">
        <f t="shared" si="147"/>
        <v/>
      </c>
      <c r="V677" s="33"/>
      <c r="W677" s="36" t="str">
        <f t="shared" si="148"/>
        <v/>
      </c>
      <c r="X677" s="36" t="str">
        <f t="shared" si="144"/>
        <v/>
      </c>
      <c r="Y677" s="36" t="str">
        <f t="shared" si="145"/>
        <v/>
      </c>
    </row>
    <row r="678" spans="2:25" x14ac:dyDescent="0.25">
      <c r="B678" s="23"/>
      <c r="C678" s="23"/>
      <c r="D678" s="24"/>
      <c r="E678" s="24"/>
      <c r="F678" s="25">
        <f t="shared" si="139"/>
        <v>2.5</v>
      </c>
      <c r="G678" s="26"/>
      <c r="H678" s="26"/>
      <c r="I678" s="27"/>
      <c r="J678" s="26"/>
      <c r="K678" s="48"/>
      <c r="L678" s="28"/>
      <c r="M678" s="29"/>
      <c r="N678" s="30">
        <f t="shared" si="146"/>
        <v>0</v>
      </c>
      <c r="O678" s="44" t="str">
        <f t="shared" si="140"/>
        <v/>
      </c>
      <c r="P678" s="44" t="str">
        <f t="shared" si="141"/>
        <v/>
      </c>
      <c r="Q678" s="44" t="str">
        <f t="shared" si="142"/>
        <v/>
      </c>
      <c r="R678" s="32" t="str">
        <f t="shared" si="143"/>
        <v/>
      </c>
      <c r="S678" s="33"/>
      <c r="T678" s="91"/>
      <c r="U678" s="35" t="str">
        <f t="shared" si="147"/>
        <v/>
      </c>
      <c r="V678" s="33"/>
      <c r="W678" s="36" t="str">
        <f t="shared" si="148"/>
        <v/>
      </c>
      <c r="X678" s="36" t="str">
        <f t="shared" si="144"/>
        <v/>
      </c>
      <c r="Y678" s="36" t="str">
        <f t="shared" si="145"/>
        <v/>
      </c>
    </row>
    <row r="679" spans="2:25" x14ac:dyDescent="0.25">
      <c r="B679" s="23"/>
      <c r="C679" s="23"/>
      <c r="D679" s="24"/>
      <c r="E679" s="24"/>
      <c r="F679" s="25">
        <f t="shared" si="139"/>
        <v>2.5</v>
      </c>
      <c r="G679" s="26"/>
      <c r="H679" s="26"/>
      <c r="I679" s="27"/>
      <c r="J679" s="26"/>
      <c r="K679" s="48"/>
      <c r="L679" s="28"/>
      <c r="M679" s="29"/>
      <c r="N679" s="30">
        <f t="shared" si="146"/>
        <v>0</v>
      </c>
      <c r="O679" s="44" t="str">
        <f t="shared" si="140"/>
        <v/>
      </c>
      <c r="P679" s="44" t="str">
        <f t="shared" si="141"/>
        <v/>
      </c>
      <c r="Q679" s="44" t="str">
        <f t="shared" si="142"/>
        <v/>
      </c>
      <c r="R679" s="32" t="str">
        <f t="shared" si="143"/>
        <v/>
      </c>
      <c r="S679" s="33"/>
      <c r="T679" s="91"/>
      <c r="U679" s="35" t="str">
        <f t="shared" si="147"/>
        <v/>
      </c>
      <c r="V679" s="33"/>
      <c r="W679" s="36" t="str">
        <f t="shared" si="148"/>
        <v/>
      </c>
      <c r="X679" s="36" t="str">
        <f t="shared" si="144"/>
        <v/>
      </c>
      <c r="Y679" s="36" t="str">
        <f t="shared" si="145"/>
        <v/>
      </c>
    </row>
    <row r="680" spans="2:25" x14ac:dyDescent="0.25">
      <c r="B680" s="23"/>
      <c r="C680" s="23"/>
      <c r="D680" s="24"/>
      <c r="E680" s="24"/>
      <c r="F680" s="25">
        <f t="shared" si="139"/>
        <v>2.5</v>
      </c>
      <c r="G680" s="26"/>
      <c r="H680" s="26"/>
      <c r="I680" s="27"/>
      <c r="J680" s="26"/>
      <c r="K680" s="48"/>
      <c r="L680" s="28"/>
      <c r="M680" s="29"/>
      <c r="N680" s="30">
        <f t="shared" si="146"/>
        <v>0</v>
      </c>
      <c r="O680" s="44" t="str">
        <f t="shared" si="140"/>
        <v/>
      </c>
      <c r="P680" s="44" t="str">
        <f t="shared" si="141"/>
        <v/>
      </c>
      <c r="Q680" s="44" t="str">
        <f t="shared" si="142"/>
        <v/>
      </c>
      <c r="R680" s="32" t="str">
        <f t="shared" si="143"/>
        <v/>
      </c>
      <c r="S680" s="33"/>
      <c r="T680" s="91"/>
      <c r="U680" s="35" t="str">
        <f t="shared" si="147"/>
        <v/>
      </c>
      <c r="V680" s="33"/>
      <c r="W680" s="36" t="str">
        <f t="shared" si="148"/>
        <v/>
      </c>
      <c r="X680" s="36" t="str">
        <f t="shared" si="144"/>
        <v/>
      </c>
      <c r="Y680" s="36" t="str">
        <f t="shared" si="145"/>
        <v/>
      </c>
    </row>
    <row r="681" spans="2:25" x14ac:dyDescent="0.25">
      <c r="B681" s="23"/>
      <c r="C681" s="23"/>
      <c r="D681" s="24"/>
      <c r="E681" s="24"/>
      <c r="F681" s="25">
        <f t="shared" si="139"/>
        <v>2.5</v>
      </c>
      <c r="G681" s="26"/>
      <c r="H681" s="26"/>
      <c r="I681" s="27"/>
      <c r="J681" s="26"/>
      <c r="K681" s="48"/>
      <c r="L681" s="28"/>
      <c r="M681" s="29"/>
      <c r="N681" s="30">
        <f t="shared" si="146"/>
        <v>0</v>
      </c>
      <c r="O681" s="44" t="str">
        <f t="shared" si="140"/>
        <v/>
      </c>
      <c r="P681" s="44" t="str">
        <f t="shared" si="141"/>
        <v/>
      </c>
      <c r="Q681" s="44" t="str">
        <f t="shared" si="142"/>
        <v/>
      </c>
      <c r="R681" s="32" t="str">
        <f t="shared" si="143"/>
        <v/>
      </c>
      <c r="S681" s="33"/>
      <c r="T681" s="91"/>
      <c r="U681" s="35" t="str">
        <f t="shared" si="147"/>
        <v/>
      </c>
      <c r="V681" s="33"/>
      <c r="W681" s="36" t="str">
        <f t="shared" si="148"/>
        <v/>
      </c>
      <c r="X681" s="36" t="str">
        <f t="shared" si="144"/>
        <v/>
      </c>
      <c r="Y681" s="36" t="str">
        <f t="shared" si="145"/>
        <v/>
      </c>
    </row>
    <row r="682" spans="2:25" x14ac:dyDescent="0.25">
      <c r="B682" s="23"/>
      <c r="C682" s="23"/>
      <c r="D682" s="24"/>
      <c r="E682" s="24"/>
      <c r="F682" s="25">
        <f t="shared" si="139"/>
        <v>2.5</v>
      </c>
      <c r="G682" s="26"/>
      <c r="H682" s="26"/>
      <c r="I682" s="27"/>
      <c r="J682" s="26"/>
      <c r="K682" s="48"/>
      <c r="L682" s="28"/>
      <c r="M682" s="29"/>
      <c r="N682" s="30">
        <f t="shared" si="146"/>
        <v>0</v>
      </c>
      <c r="O682" s="44" t="str">
        <f t="shared" si="140"/>
        <v/>
      </c>
      <c r="P682" s="44" t="str">
        <f t="shared" si="141"/>
        <v/>
      </c>
      <c r="Q682" s="44" t="str">
        <f t="shared" si="142"/>
        <v/>
      </c>
      <c r="R682" s="32" t="str">
        <f t="shared" si="143"/>
        <v/>
      </c>
      <c r="S682" s="33"/>
      <c r="T682" s="91"/>
      <c r="U682" s="35" t="str">
        <f t="shared" si="147"/>
        <v/>
      </c>
      <c r="V682" s="33"/>
      <c r="W682" s="36" t="str">
        <f t="shared" si="148"/>
        <v/>
      </c>
      <c r="X682" s="36" t="str">
        <f t="shared" si="144"/>
        <v/>
      </c>
      <c r="Y682" s="36" t="str">
        <f t="shared" si="145"/>
        <v/>
      </c>
    </row>
    <row r="683" spans="2:25" x14ac:dyDescent="0.25">
      <c r="B683" s="23"/>
      <c r="C683" s="23"/>
      <c r="D683" s="24"/>
      <c r="E683" s="24"/>
      <c r="F683" s="25">
        <f t="shared" si="139"/>
        <v>2.5</v>
      </c>
      <c r="G683" s="26"/>
      <c r="H683" s="26"/>
      <c r="I683" s="27"/>
      <c r="J683" s="26"/>
      <c r="K683" s="48"/>
      <c r="L683" s="28"/>
      <c r="M683" s="29"/>
      <c r="N683" s="30">
        <f t="shared" si="146"/>
        <v>0</v>
      </c>
      <c r="O683" s="44" t="str">
        <f t="shared" si="140"/>
        <v/>
      </c>
      <c r="P683" s="44" t="str">
        <f t="shared" si="141"/>
        <v/>
      </c>
      <c r="Q683" s="44" t="str">
        <f t="shared" si="142"/>
        <v/>
      </c>
      <c r="R683" s="32" t="str">
        <f t="shared" si="143"/>
        <v/>
      </c>
      <c r="S683" s="33"/>
      <c r="T683" s="91"/>
      <c r="U683" s="35" t="str">
        <f t="shared" si="147"/>
        <v/>
      </c>
      <c r="V683" s="33"/>
      <c r="W683" s="36" t="str">
        <f t="shared" si="148"/>
        <v/>
      </c>
      <c r="X683" s="36" t="str">
        <f t="shared" si="144"/>
        <v/>
      </c>
      <c r="Y683" s="36" t="str">
        <f t="shared" si="145"/>
        <v/>
      </c>
    </row>
    <row r="684" spans="2:25" x14ac:dyDescent="0.25">
      <c r="B684" s="23"/>
      <c r="C684" s="23"/>
      <c r="D684" s="24"/>
      <c r="E684" s="24"/>
      <c r="F684" s="25">
        <f t="shared" si="139"/>
        <v>2.5</v>
      </c>
      <c r="G684" s="26"/>
      <c r="H684" s="26"/>
      <c r="I684" s="27"/>
      <c r="J684" s="26"/>
      <c r="K684" s="48"/>
      <c r="L684" s="28"/>
      <c r="M684" s="29"/>
      <c r="N684" s="30">
        <f t="shared" si="146"/>
        <v>0</v>
      </c>
      <c r="O684" s="44" t="str">
        <f t="shared" si="140"/>
        <v/>
      </c>
      <c r="P684" s="44" t="str">
        <f t="shared" si="141"/>
        <v/>
      </c>
      <c r="Q684" s="44" t="str">
        <f t="shared" si="142"/>
        <v/>
      </c>
      <c r="R684" s="32" t="str">
        <f t="shared" si="143"/>
        <v/>
      </c>
      <c r="S684" s="33"/>
      <c r="T684" s="91"/>
      <c r="U684" s="35" t="str">
        <f t="shared" si="147"/>
        <v/>
      </c>
      <c r="V684" s="33"/>
      <c r="W684" s="36" t="str">
        <f t="shared" si="148"/>
        <v/>
      </c>
      <c r="X684" s="36" t="str">
        <f t="shared" si="144"/>
        <v/>
      </c>
      <c r="Y684" s="36" t="str">
        <f t="shared" si="145"/>
        <v/>
      </c>
    </row>
    <row r="685" spans="2:25" x14ac:dyDescent="0.25">
      <c r="B685" s="23"/>
      <c r="C685" s="23"/>
      <c r="D685" s="24"/>
      <c r="E685" s="24"/>
      <c r="F685" s="25">
        <f t="shared" si="139"/>
        <v>2.5</v>
      </c>
      <c r="G685" s="26"/>
      <c r="H685" s="26"/>
      <c r="I685" s="27"/>
      <c r="J685" s="26"/>
      <c r="K685" s="48"/>
      <c r="L685" s="28"/>
      <c r="M685" s="29"/>
      <c r="N685" s="30">
        <f t="shared" si="146"/>
        <v>0</v>
      </c>
      <c r="O685" s="44" t="str">
        <f t="shared" si="140"/>
        <v/>
      </c>
      <c r="P685" s="44" t="str">
        <f t="shared" si="141"/>
        <v/>
      </c>
      <c r="Q685" s="44" t="str">
        <f t="shared" si="142"/>
        <v/>
      </c>
      <c r="R685" s="32" t="str">
        <f t="shared" si="143"/>
        <v/>
      </c>
      <c r="S685" s="33"/>
      <c r="T685" s="91"/>
      <c r="U685" s="35" t="str">
        <f t="shared" si="147"/>
        <v/>
      </c>
      <c r="V685" s="33"/>
      <c r="W685" s="36" t="str">
        <f t="shared" si="148"/>
        <v/>
      </c>
      <c r="X685" s="36" t="str">
        <f t="shared" si="144"/>
        <v/>
      </c>
      <c r="Y685" s="36" t="str">
        <f t="shared" si="145"/>
        <v/>
      </c>
    </row>
    <row r="686" spans="2:25" x14ac:dyDescent="0.25">
      <c r="B686" s="23"/>
      <c r="C686" s="23"/>
      <c r="D686" s="24"/>
      <c r="E686" s="24"/>
      <c r="F686" s="25">
        <f t="shared" si="139"/>
        <v>2.5</v>
      </c>
      <c r="G686" s="26"/>
      <c r="H686" s="26"/>
      <c r="I686" s="27"/>
      <c r="J686" s="26"/>
      <c r="K686" s="48"/>
      <c r="L686" s="28"/>
      <c r="M686" s="29"/>
      <c r="N686" s="30">
        <f t="shared" si="146"/>
        <v>0</v>
      </c>
      <c r="O686" s="44" t="str">
        <f t="shared" si="140"/>
        <v/>
      </c>
      <c r="P686" s="44" t="str">
        <f t="shared" si="141"/>
        <v/>
      </c>
      <c r="Q686" s="44" t="str">
        <f t="shared" si="142"/>
        <v/>
      </c>
      <c r="R686" s="32" t="str">
        <f t="shared" si="143"/>
        <v/>
      </c>
      <c r="S686" s="33"/>
      <c r="T686" s="91"/>
      <c r="U686" s="35" t="str">
        <f t="shared" si="147"/>
        <v/>
      </c>
      <c r="V686" s="33"/>
      <c r="W686" s="36" t="str">
        <f t="shared" si="148"/>
        <v/>
      </c>
      <c r="X686" s="36" t="str">
        <f t="shared" si="144"/>
        <v/>
      </c>
      <c r="Y686" s="36" t="str">
        <f t="shared" si="145"/>
        <v/>
      </c>
    </row>
    <row r="687" spans="2:25" x14ac:dyDescent="0.25">
      <c r="B687" s="23"/>
      <c r="C687" s="23"/>
      <c r="D687" s="24"/>
      <c r="E687" s="24"/>
      <c r="F687" s="25">
        <f t="shared" si="139"/>
        <v>2.5</v>
      </c>
      <c r="G687" s="26"/>
      <c r="H687" s="26"/>
      <c r="I687" s="27"/>
      <c r="J687" s="26"/>
      <c r="K687" s="48"/>
      <c r="L687" s="28"/>
      <c r="M687" s="29"/>
      <c r="N687" s="30">
        <f t="shared" si="146"/>
        <v>0</v>
      </c>
      <c r="O687" s="44" t="str">
        <f t="shared" si="140"/>
        <v/>
      </c>
      <c r="P687" s="44" t="str">
        <f t="shared" si="141"/>
        <v/>
      </c>
      <c r="Q687" s="44" t="str">
        <f t="shared" si="142"/>
        <v/>
      </c>
      <c r="R687" s="32" t="str">
        <f t="shared" si="143"/>
        <v/>
      </c>
      <c r="S687" s="33"/>
      <c r="T687" s="91"/>
      <c r="U687" s="35" t="str">
        <f t="shared" si="147"/>
        <v/>
      </c>
      <c r="V687" s="33"/>
      <c r="W687" s="36" t="str">
        <f t="shared" si="148"/>
        <v/>
      </c>
      <c r="X687" s="36" t="str">
        <f t="shared" si="144"/>
        <v/>
      </c>
      <c r="Y687" s="36" t="str">
        <f t="shared" si="145"/>
        <v/>
      </c>
    </row>
    <row r="688" spans="2:25" x14ac:dyDescent="0.25">
      <c r="B688" s="23"/>
      <c r="C688" s="23"/>
      <c r="D688" s="24"/>
      <c r="E688" s="24"/>
      <c r="F688" s="25">
        <f t="shared" si="139"/>
        <v>2.5</v>
      </c>
      <c r="G688" s="26"/>
      <c r="H688" s="26"/>
      <c r="I688" s="27"/>
      <c r="J688" s="26"/>
      <c r="K688" s="48"/>
      <c r="L688" s="28"/>
      <c r="M688" s="29"/>
      <c r="N688" s="30">
        <f t="shared" si="146"/>
        <v>0</v>
      </c>
      <c r="O688" s="44" t="str">
        <f t="shared" si="140"/>
        <v/>
      </c>
      <c r="P688" s="44" t="str">
        <f t="shared" si="141"/>
        <v/>
      </c>
      <c r="Q688" s="44" t="str">
        <f t="shared" si="142"/>
        <v/>
      </c>
      <c r="R688" s="32" t="str">
        <f t="shared" si="143"/>
        <v/>
      </c>
      <c r="S688" s="33"/>
      <c r="T688" s="91"/>
      <c r="U688" s="35" t="str">
        <f t="shared" si="147"/>
        <v/>
      </c>
      <c r="V688" s="33"/>
      <c r="W688" s="36" t="str">
        <f t="shared" si="148"/>
        <v/>
      </c>
      <c r="X688" s="36" t="str">
        <f t="shared" si="144"/>
        <v/>
      </c>
      <c r="Y688" s="36" t="str">
        <f t="shared" si="145"/>
        <v/>
      </c>
    </row>
    <row r="689" spans="2:25" x14ac:dyDescent="0.25">
      <c r="B689" s="23"/>
      <c r="C689" s="23"/>
      <c r="D689" s="24"/>
      <c r="E689" s="24"/>
      <c r="F689" s="25">
        <f t="shared" si="139"/>
        <v>2.5</v>
      </c>
      <c r="G689" s="26"/>
      <c r="H689" s="26"/>
      <c r="I689" s="27"/>
      <c r="J689" s="26"/>
      <c r="K689" s="48"/>
      <c r="L689" s="28"/>
      <c r="M689" s="29"/>
      <c r="N689" s="30">
        <f t="shared" si="146"/>
        <v>0</v>
      </c>
      <c r="O689" s="44" t="str">
        <f t="shared" si="140"/>
        <v/>
      </c>
      <c r="P689" s="44" t="str">
        <f t="shared" si="141"/>
        <v/>
      </c>
      <c r="Q689" s="44" t="str">
        <f t="shared" si="142"/>
        <v/>
      </c>
      <c r="R689" s="32" t="str">
        <f t="shared" si="143"/>
        <v/>
      </c>
      <c r="S689" s="33"/>
      <c r="T689" s="91"/>
      <c r="U689" s="35" t="str">
        <f t="shared" si="147"/>
        <v/>
      </c>
      <c r="V689" s="33"/>
      <c r="W689" s="36" t="str">
        <f t="shared" si="148"/>
        <v/>
      </c>
      <c r="X689" s="36" t="str">
        <f t="shared" si="144"/>
        <v/>
      </c>
      <c r="Y689" s="36" t="str">
        <f t="shared" si="145"/>
        <v/>
      </c>
    </row>
    <row r="690" spans="2:25" x14ac:dyDescent="0.25">
      <c r="B690" s="23"/>
      <c r="C690" s="23"/>
      <c r="D690" s="24"/>
      <c r="E690" s="24"/>
      <c r="F690" s="25">
        <f t="shared" si="139"/>
        <v>2.5</v>
      </c>
      <c r="G690" s="26"/>
      <c r="H690" s="26"/>
      <c r="I690" s="27"/>
      <c r="J690" s="26"/>
      <c r="K690" s="48"/>
      <c r="L690" s="28"/>
      <c r="M690" s="29"/>
      <c r="N690" s="30">
        <f t="shared" si="146"/>
        <v>0</v>
      </c>
      <c r="O690" s="44" t="str">
        <f t="shared" si="140"/>
        <v/>
      </c>
      <c r="P690" s="44" t="str">
        <f t="shared" si="141"/>
        <v/>
      </c>
      <c r="Q690" s="44" t="str">
        <f t="shared" si="142"/>
        <v/>
      </c>
      <c r="R690" s="32" t="str">
        <f t="shared" si="143"/>
        <v/>
      </c>
      <c r="S690" s="33"/>
      <c r="T690" s="91"/>
      <c r="U690" s="35" t="str">
        <f t="shared" si="147"/>
        <v/>
      </c>
      <c r="V690" s="33"/>
      <c r="W690" s="36" t="str">
        <f t="shared" si="148"/>
        <v/>
      </c>
      <c r="X690" s="36" t="str">
        <f t="shared" si="144"/>
        <v/>
      </c>
      <c r="Y690" s="36" t="str">
        <f t="shared" si="145"/>
        <v/>
      </c>
    </row>
    <row r="691" spans="2:25" x14ac:dyDescent="0.25">
      <c r="B691" s="23"/>
      <c r="C691" s="23"/>
      <c r="D691" s="24"/>
      <c r="E691" s="24"/>
      <c r="F691" s="25">
        <f t="shared" si="139"/>
        <v>2.5</v>
      </c>
      <c r="G691" s="26"/>
      <c r="H691" s="26"/>
      <c r="I691" s="27"/>
      <c r="J691" s="26"/>
      <c r="K691" s="48"/>
      <c r="L691" s="28"/>
      <c r="M691" s="29"/>
      <c r="N691" s="30">
        <f t="shared" si="146"/>
        <v>0</v>
      </c>
      <c r="O691" s="44" t="str">
        <f t="shared" si="140"/>
        <v/>
      </c>
      <c r="P691" s="44" t="str">
        <f t="shared" si="141"/>
        <v/>
      </c>
      <c r="Q691" s="44" t="str">
        <f t="shared" si="142"/>
        <v/>
      </c>
      <c r="R691" s="32" t="str">
        <f t="shared" si="143"/>
        <v/>
      </c>
      <c r="S691" s="33"/>
      <c r="T691" s="91"/>
      <c r="U691" s="35" t="str">
        <f t="shared" si="147"/>
        <v/>
      </c>
      <c r="V691" s="33"/>
      <c r="W691" s="36" t="str">
        <f t="shared" si="148"/>
        <v/>
      </c>
      <c r="X691" s="36" t="str">
        <f t="shared" si="144"/>
        <v/>
      </c>
      <c r="Y691" s="36" t="str">
        <f t="shared" si="145"/>
        <v/>
      </c>
    </row>
    <row r="692" spans="2:25" x14ac:dyDescent="0.25">
      <c r="B692" s="23"/>
      <c r="C692" s="23"/>
      <c r="D692" s="24"/>
      <c r="E692" s="24"/>
      <c r="F692" s="25">
        <f t="shared" si="139"/>
        <v>2.5</v>
      </c>
      <c r="G692" s="26"/>
      <c r="H692" s="26"/>
      <c r="I692" s="27"/>
      <c r="J692" s="26"/>
      <c r="K692" s="48"/>
      <c r="L692" s="28"/>
      <c r="M692" s="29"/>
      <c r="N692" s="30">
        <f t="shared" si="146"/>
        <v>0</v>
      </c>
      <c r="O692" s="44" t="str">
        <f t="shared" si="140"/>
        <v/>
      </c>
      <c r="P692" s="44" t="str">
        <f t="shared" si="141"/>
        <v/>
      </c>
      <c r="Q692" s="44" t="str">
        <f t="shared" si="142"/>
        <v/>
      </c>
      <c r="R692" s="32" t="str">
        <f t="shared" si="143"/>
        <v/>
      </c>
      <c r="S692" s="33"/>
      <c r="T692" s="91"/>
      <c r="U692" s="35" t="str">
        <f t="shared" si="147"/>
        <v/>
      </c>
      <c r="V692" s="33"/>
      <c r="W692" s="36" t="str">
        <f t="shared" si="148"/>
        <v/>
      </c>
      <c r="X692" s="36" t="str">
        <f t="shared" si="144"/>
        <v/>
      </c>
      <c r="Y692" s="36" t="str">
        <f t="shared" si="145"/>
        <v/>
      </c>
    </row>
    <row r="693" spans="2:25" x14ac:dyDescent="0.25">
      <c r="B693" s="23"/>
      <c r="C693" s="23"/>
      <c r="D693" s="24"/>
      <c r="E693" s="24"/>
      <c r="F693" s="25">
        <f t="shared" si="139"/>
        <v>2.5</v>
      </c>
      <c r="G693" s="26"/>
      <c r="H693" s="26"/>
      <c r="I693" s="27"/>
      <c r="J693" s="26"/>
      <c r="K693" s="48"/>
      <c r="L693" s="28"/>
      <c r="M693" s="29"/>
      <c r="N693" s="30">
        <f t="shared" si="146"/>
        <v>0</v>
      </c>
      <c r="O693" s="44" t="str">
        <f t="shared" si="140"/>
        <v/>
      </c>
      <c r="P693" s="44" t="str">
        <f t="shared" si="141"/>
        <v/>
      </c>
      <c r="Q693" s="44" t="str">
        <f t="shared" si="142"/>
        <v/>
      </c>
      <c r="R693" s="32" t="str">
        <f t="shared" si="143"/>
        <v/>
      </c>
      <c r="S693" s="33"/>
      <c r="T693" s="91"/>
      <c r="U693" s="35" t="str">
        <f t="shared" si="147"/>
        <v/>
      </c>
      <c r="V693" s="33"/>
      <c r="W693" s="36" t="str">
        <f t="shared" si="148"/>
        <v/>
      </c>
      <c r="X693" s="36" t="str">
        <f t="shared" si="144"/>
        <v/>
      </c>
      <c r="Y693" s="36" t="str">
        <f t="shared" si="145"/>
        <v/>
      </c>
    </row>
    <row r="694" spans="2:25" x14ac:dyDescent="0.25">
      <c r="B694" s="23"/>
      <c r="C694" s="23"/>
      <c r="D694" s="24"/>
      <c r="E694" s="24"/>
      <c r="F694" s="25">
        <f t="shared" si="139"/>
        <v>2.5</v>
      </c>
      <c r="G694" s="26"/>
      <c r="H694" s="26"/>
      <c r="I694" s="27"/>
      <c r="J694" s="26"/>
      <c r="K694" s="48"/>
      <c r="L694" s="28"/>
      <c r="M694" s="29"/>
      <c r="N694" s="30">
        <f t="shared" si="146"/>
        <v>0</v>
      </c>
      <c r="O694" s="44" t="str">
        <f t="shared" si="140"/>
        <v/>
      </c>
      <c r="P694" s="44" t="str">
        <f t="shared" si="141"/>
        <v/>
      </c>
      <c r="Q694" s="44" t="str">
        <f t="shared" si="142"/>
        <v/>
      </c>
      <c r="R694" s="32" t="str">
        <f t="shared" si="143"/>
        <v/>
      </c>
      <c r="S694" s="33"/>
      <c r="T694" s="91"/>
      <c r="U694" s="35" t="str">
        <f t="shared" si="147"/>
        <v/>
      </c>
      <c r="V694" s="33"/>
      <c r="W694" s="36" t="str">
        <f t="shared" si="148"/>
        <v/>
      </c>
      <c r="X694" s="36" t="str">
        <f t="shared" si="144"/>
        <v/>
      </c>
      <c r="Y694" s="36" t="str">
        <f t="shared" si="145"/>
        <v/>
      </c>
    </row>
    <row r="695" spans="2:25" x14ac:dyDescent="0.25">
      <c r="B695" s="23"/>
      <c r="C695" s="23"/>
      <c r="D695" s="24"/>
      <c r="E695" s="24"/>
      <c r="F695" s="25">
        <f t="shared" si="139"/>
        <v>2.5</v>
      </c>
      <c r="G695" s="26"/>
      <c r="H695" s="26"/>
      <c r="I695" s="27"/>
      <c r="J695" s="26"/>
      <c r="K695" s="48"/>
      <c r="L695" s="28"/>
      <c r="M695" s="29"/>
      <c r="N695" s="30">
        <f t="shared" si="146"/>
        <v>0</v>
      </c>
      <c r="O695" s="44" t="str">
        <f t="shared" si="140"/>
        <v/>
      </c>
      <c r="P695" s="44" t="str">
        <f t="shared" si="141"/>
        <v/>
      </c>
      <c r="Q695" s="44" t="str">
        <f t="shared" si="142"/>
        <v/>
      </c>
      <c r="R695" s="32" t="str">
        <f t="shared" si="143"/>
        <v/>
      </c>
      <c r="S695" s="33"/>
      <c r="T695" s="91"/>
      <c r="U695" s="35" t="str">
        <f t="shared" si="147"/>
        <v/>
      </c>
      <c r="V695" s="33"/>
      <c r="W695" s="36" t="str">
        <f t="shared" si="148"/>
        <v/>
      </c>
      <c r="X695" s="36" t="str">
        <f t="shared" si="144"/>
        <v/>
      </c>
      <c r="Y695" s="36" t="str">
        <f t="shared" si="145"/>
        <v/>
      </c>
    </row>
    <row r="696" spans="2:25" x14ac:dyDescent="0.25">
      <c r="B696" s="23"/>
      <c r="C696" s="23"/>
      <c r="D696" s="24"/>
      <c r="E696" s="24"/>
      <c r="F696" s="25">
        <f t="shared" si="139"/>
        <v>2.5</v>
      </c>
      <c r="G696" s="26"/>
      <c r="H696" s="26"/>
      <c r="I696" s="27"/>
      <c r="J696" s="26"/>
      <c r="K696" s="48"/>
      <c r="L696" s="28"/>
      <c r="M696" s="29"/>
      <c r="N696" s="30">
        <f t="shared" si="146"/>
        <v>0</v>
      </c>
      <c r="O696" s="44" t="str">
        <f t="shared" si="140"/>
        <v/>
      </c>
      <c r="P696" s="44" t="str">
        <f t="shared" si="141"/>
        <v/>
      </c>
      <c r="Q696" s="44" t="str">
        <f t="shared" si="142"/>
        <v/>
      </c>
      <c r="R696" s="32" t="str">
        <f t="shared" si="143"/>
        <v/>
      </c>
      <c r="S696" s="33"/>
      <c r="T696" s="91"/>
      <c r="U696" s="35" t="str">
        <f t="shared" si="147"/>
        <v/>
      </c>
      <c r="V696" s="33"/>
      <c r="W696" s="36" t="str">
        <f t="shared" si="148"/>
        <v/>
      </c>
      <c r="X696" s="36" t="str">
        <f t="shared" si="144"/>
        <v/>
      </c>
      <c r="Y696" s="36" t="str">
        <f t="shared" si="145"/>
        <v/>
      </c>
    </row>
    <row r="697" spans="2:25" x14ac:dyDescent="0.25">
      <c r="B697" s="23"/>
      <c r="C697" s="23"/>
      <c r="D697" s="24"/>
      <c r="E697" s="24"/>
      <c r="F697" s="25">
        <f t="shared" si="139"/>
        <v>2.5</v>
      </c>
      <c r="G697" s="26"/>
      <c r="H697" s="26"/>
      <c r="I697" s="27"/>
      <c r="J697" s="26"/>
      <c r="K697" s="48"/>
      <c r="L697" s="28"/>
      <c r="M697" s="29"/>
      <c r="N697" s="30">
        <f t="shared" si="146"/>
        <v>0</v>
      </c>
      <c r="O697" s="44" t="str">
        <f t="shared" si="140"/>
        <v/>
      </c>
      <c r="P697" s="44" t="str">
        <f t="shared" si="141"/>
        <v/>
      </c>
      <c r="Q697" s="44" t="str">
        <f t="shared" si="142"/>
        <v/>
      </c>
      <c r="R697" s="32" t="str">
        <f t="shared" si="143"/>
        <v/>
      </c>
      <c r="S697" s="33"/>
      <c r="T697" s="91"/>
      <c r="U697" s="35" t="str">
        <f t="shared" si="147"/>
        <v/>
      </c>
      <c r="V697" s="33"/>
      <c r="W697" s="36" t="str">
        <f t="shared" si="148"/>
        <v/>
      </c>
      <c r="X697" s="36" t="str">
        <f t="shared" si="144"/>
        <v/>
      </c>
      <c r="Y697" s="36" t="str">
        <f t="shared" si="145"/>
        <v/>
      </c>
    </row>
    <row r="698" spans="2:25" x14ac:dyDescent="0.25">
      <c r="B698" s="23"/>
      <c r="C698" s="23"/>
      <c r="D698" s="24"/>
      <c r="E698" s="24"/>
      <c r="F698" s="25">
        <f t="shared" si="139"/>
        <v>2.5</v>
      </c>
      <c r="G698" s="26"/>
      <c r="H698" s="26"/>
      <c r="I698" s="27"/>
      <c r="J698" s="26"/>
      <c r="K698" s="48"/>
      <c r="L698" s="28"/>
      <c r="M698" s="29"/>
      <c r="N698" s="30">
        <f t="shared" si="146"/>
        <v>0</v>
      </c>
      <c r="O698" s="44" t="str">
        <f t="shared" si="140"/>
        <v/>
      </c>
      <c r="P698" s="44" t="str">
        <f t="shared" si="141"/>
        <v/>
      </c>
      <c r="Q698" s="44" t="str">
        <f t="shared" si="142"/>
        <v/>
      </c>
      <c r="R698" s="32" t="str">
        <f t="shared" si="143"/>
        <v/>
      </c>
      <c r="S698" s="33"/>
      <c r="T698" s="91"/>
      <c r="U698" s="35" t="str">
        <f t="shared" si="147"/>
        <v/>
      </c>
      <c r="V698" s="33"/>
      <c r="W698" s="36" t="str">
        <f t="shared" si="148"/>
        <v/>
      </c>
      <c r="X698" s="36" t="str">
        <f t="shared" si="144"/>
        <v/>
      </c>
      <c r="Y698" s="36" t="str">
        <f t="shared" si="145"/>
        <v/>
      </c>
    </row>
    <row r="699" spans="2:25" x14ac:dyDescent="0.25">
      <c r="B699" s="23"/>
      <c r="C699" s="23"/>
      <c r="D699" s="24"/>
      <c r="E699" s="24"/>
      <c r="F699" s="25">
        <f t="shared" si="139"/>
        <v>2.5</v>
      </c>
      <c r="G699" s="26"/>
      <c r="H699" s="26"/>
      <c r="I699" s="27"/>
      <c r="J699" s="26"/>
      <c r="K699" s="48"/>
      <c r="L699" s="28"/>
      <c r="M699" s="29"/>
      <c r="N699" s="30">
        <f t="shared" si="146"/>
        <v>0</v>
      </c>
      <c r="O699" s="44" t="str">
        <f t="shared" si="140"/>
        <v/>
      </c>
      <c r="P699" s="44" t="str">
        <f t="shared" si="141"/>
        <v/>
      </c>
      <c r="Q699" s="44" t="str">
        <f t="shared" si="142"/>
        <v/>
      </c>
      <c r="R699" s="32" t="str">
        <f t="shared" si="143"/>
        <v/>
      </c>
      <c r="S699" s="33"/>
      <c r="T699" s="91"/>
      <c r="U699" s="35" t="str">
        <f t="shared" si="147"/>
        <v/>
      </c>
      <c r="V699" s="33"/>
      <c r="W699" s="36" t="str">
        <f t="shared" si="148"/>
        <v/>
      </c>
      <c r="X699" s="36" t="str">
        <f t="shared" si="144"/>
        <v/>
      </c>
      <c r="Y699" s="36" t="str">
        <f t="shared" si="145"/>
        <v/>
      </c>
    </row>
    <row r="700" spans="2:25" x14ac:dyDescent="0.25">
      <c r="B700" s="23"/>
      <c r="C700" s="23"/>
      <c r="D700" s="24"/>
      <c r="E700" s="24"/>
      <c r="F700" s="25">
        <f t="shared" si="139"/>
        <v>2.5</v>
      </c>
      <c r="G700" s="26"/>
      <c r="H700" s="26"/>
      <c r="I700" s="27"/>
      <c r="J700" s="26"/>
      <c r="K700" s="48"/>
      <c r="L700" s="28"/>
      <c r="M700" s="29"/>
      <c r="N700" s="30">
        <f t="shared" si="146"/>
        <v>0</v>
      </c>
      <c r="O700" s="44" t="str">
        <f t="shared" si="140"/>
        <v/>
      </c>
      <c r="P700" s="44" t="str">
        <f t="shared" si="141"/>
        <v/>
      </c>
      <c r="Q700" s="44" t="str">
        <f t="shared" si="142"/>
        <v/>
      </c>
      <c r="R700" s="32" t="str">
        <f t="shared" si="143"/>
        <v/>
      </c>
      <c r="S700" s="33"/>
      <c r="T700" s="91"/>
      <c r="U700" s="35" t="str">
        <f t="shared" si="147"/>
        <v/>
      </c>
      <c r="V700" s="33"/>
      <c r="W700" s="36" t="str">
        <f t="shared" si="148"/>
        <v/>
      </c>
      <c r="X700" s="36" t="str">
        <f t="shared" si="144"/>
        <v/>
      </c>
      <c r="Y700" s="36" t="str">
        <f t="shared" si="145"/>
        <v/>
      </c>
    </row>
    <row r="701" spans="2:25" x14ac:dyDescent="0.25">
      <c r="B701" s="23"/>
      <c r="C701" s="23"/>
      <c r="D701" s="24"/>
      <c r="E701" s="24"/>
      <c r="F701" s="25">
        <f t="shared" si="139"/>
        <v>2.5</v>
      </c>
      <c r="G701" s="26"/>
      <c r="H701" s="26"/>
      <c r="I701" s="27"/>
      <c r="J701" s="26"/>
      <c r="K701" s="48"/>
      <c r="L701" s="28"/>
      <c r="M701" s="29"/>
      <c r="N701" s="30">
        <f t="shared" si="146"/>
        <v>0</v>
      </c>
      <c r="O701" s="44" t="str">
        <f t="shared" si="140"/>
        <v/>
      </c>
      <c r="P701" s="44" t="str">
        <f t="shared" si="141"/>
        <v/>
      </c>
      <c r="Q701" s="44" t="str">
        <f t="shared" si="142"/>
        <v/>
      </c>
      <c r="R701" s="32" t="str">
        <f t="shared" si="143"/>
        <v/>
      </c>
      <c r="S701" s="33"/>
      <c r="T701" s="91"/>
      <c r="U701" s="35" t="str">
        <f t="shared" si="147"/>
        <v/>
      </c>
      <c r="V701" s="33"/>
      <c r="W701" s="36" t="str">
        <f t="shared" si="148"/>
        <v/>
      </c>
      <c r="X701" s="36" t="str">
        <f t="shared" si="144"/>
        <v/>
      </c>
      <c r="Y701" s="36" t="str">
        <f t="shared" si="145"/>
        <v/>
      </c>
    </row>
    <row r="702" spans="2:25" x14ac:dyDescent="0.25">
      <c r="B702" s="23"/>
      <c r="C702" s="23"/>
      <c r="D702" s="24"/>
      <c r="E702" s="24"/>
      <c r="F702" s="25">
        <f t="shared" si="139"/>
        <v>2.5</v>
      </c>
      <c r="G702" s="26"/>
      <c r="H702" s="26"/>
      <c r="I702" s="27"/>
      <c r="J702" s="26"/>
      <c r="K702" s="48"/>
      <c r="L702" s="28"/>
      <c r="M702" s="29"/>
      <c r="N702" s="30">
        <f t="shared" si="146"/>
        <v>0</v>
      </c>
      <c r="O702" s="44" t="str">
        <f t="shared" si="140"/>
        <v/>
      </c>
      <c r="P702" s="44" t="str">
        <f t="shared" si="141"/>
        <v/>
      </c>
      <c r="Q702" s="44" t="str">
        <f t="shared" si="142"/>
        <v/>
      </c>
      <c r="R702" s="32" t="str">
        <f t="shared" si="143"/>
        <v/>
      </c>
      <c r="S702" s="33"/>
      <c r="T702" s="91"/>
      <c r="U702" s="35" t="str">
        <f t="shared" si="147"/>
        <v/>
      </c>
      <c r="V702" s="33"/>
      <c r="W702" s="36" t="str">
        <f t="shared" si="148"/>
        <v/>
      </c>
      <c r="X702" s="36" t="str">
        <f t="shared" si="144"/>
        <v/>
      </c>
      <c r="Y702" s="36" t="str">
        <f t="shared" si="145"/>
        <v/>
      </c>
    </row>
    <row r="703" spans="2:25" x14ac:dyDescent="0.25">
      <c r="B703" s="23"/>
      <c r="C703" s="23"/>
      <c r="D703" s="24"/>
      <c r="E703" s="24"/>
      <c r="F703" s="25">
        <f t="shared" si="139"/>
        <v>2.5</v>
      </c>
      <c r="G703" s="26"/>
      <c r="H703" s="26"/>
      <c r="I703" s="27"/>
      <c r="J703" s="26"/>
      <c r="K703" s="48"/>
      <c r="L703" s="28"/>
      <c r="M703" s="29"/>
      <c r="N703" s="30">
        <f t="shared" si="146"/>
        <v>0</v>
      </c>
      <c r="O703" s="44" t="str">
        <f t="shared" si="140"/>
        <v/>
      </c>
      <c r="P703" s="44" t="str">
        <f t="shared" si="141"/>
        <v/>
      </c>
      <c r="Q703" s="44" t="str">
        <f t="shared" si="142"/>
        <v/>
      </c>
      <c r="R703" s="32" t="str">
        <f t="shared" si="143"/>
        <v/>
      </c>
      <c r="S703" s="33"/>
      <c r="T703" s="91"/>
      <c r="U703" s="35" t="str">
        <f t="shared" si="147"/>
        <v/>
      </c>
      <c r="V703" s="33"/>
      <c r="W703" s="36" t="str">
        <f t="shared" si="148"/>
        <v/>
      </c>
      <c r="X703" s="36" t="str">
        <f t="shared" si="144"/>
        <v/>
      </c>
      <c r="Y703" s="36" t="str">
        <f t="shared" si="145"/>
        <v/>
      </c>
    </row>
    <row r="704" spans="2:25" x14ac:dyDescent="0.25">
      <c r="B704" s="23"/>
      <c r="C704" s="23"/>
      <c r="D704" s="24"/>
      <c r="E704" s="24"/>
      <c r="F704" s="25">
        <f t="shared" si="139"/>
        <v>2.5</v>
      </c>
      <c r="G704" s="26"/>
      <c r="H704" s="26"/>
      <c r="I704" s="27"/>
      <c r="J704" s="26"/>
      <c r="K704" s="48"/>
      <c r="L704" s="28"/>
      <c r="M704" s="29"/>
      <c r="N704" s="30">
        <f t="shared" si="146"/>
        <v>0</v>
      </c>
      <c r="O704" s="44" t="str">
        <f t="shared" si="140"/>
        <v/>
      </c>
      <c r="P704" s="44" t="str">
        <f t="shared" si="141"/>
        <v/>
      </c>
      <c r="Q704" s="44" t="str">
        <f t="shared" si="142"/>
        <v/>
      </c>
      <c r="R704" s="32" t="str">
        <f t="shared" si="143"/>
        <v/>
      </c>
      <c r="S704" s="33"/>
      <c r="T704" s="91"/>
      <c r="U704" s="35" t="str">
        <f t="shared" si="147"/>
        <v/>
      </c>
      <c r="V704" s="33"/>
      <c r="W704" s="36" t="str">
        <f t="shared" si="148"/>
        <v/>
      </c>
      <c r="X704" s="36" t="str">
        <f t="shared" si="144"/>
        <v/>
      </c>
      <c r="Y704" s="36" t="str">
        <f t="shared" si="145"/>
        <v/>
      </c>
    </row>
    <row r="705" spans="2:25" x14ac:dyDescent="0.25">
      <c r="B705" s="23"/>
      <c r="C705" s="23"/>
      <c r="D705" s="24"/>
      <c r="E705" s="24"/>
      <c r="F705" s="25">
        <f t="shared" si="139"/>
        <v>2.5</v>
      </c>
      <c r="G705" s="26"/>
      <c r="H705" s="26"/>
      <c r="I705" s="27"/>
      <c r="J705" s="26"/>
      <c r="K705" s="48"/>
      <c r="L705" s="28"/>
      <c r="M705" s="29"/>
      <c r="N705" s="30">
        <f t="shared" si="146"/>
        <v>0</v>
      </c>
      <c r="O705" s="44" t="str">
        <f t="shared" si="140"/>
        <v/>
      </c>
      <c r="P705" s="44" t="str">
        <f t="shared" si="141"/>
        <v/>
      </c>
      <c r="Q705" s="44" t="str">
        <f t="shared" si="142"/>
        <v/>
      </c>
      <c r="R705" s="32" t="str">
        <f t="shared" si="143"/>
        <v/>
      </c>
      <c r="S705" s="33"/>
      <c r="T705" s="91"/>
      <c r="U705" s="35" t="str">
        <f t="shared" si="147"/>
        <v/>
      </c>
      <c r="V705" s="33"/>
      <c r="W705" s="36" t="str">
        <f t="shared" si="148"/>
        <v/>
      </c>
      <c r="X705" s="36" t="str">
        <f t="shared" si="144"/>
        <v/>
      </c>
      <c r="Y705" s="36" t="str">
        <f t="shared" si="145"/>
        <v/>
      </c>
    </row>
    <row r="706" spans="2:25" x14ac:dyDescent="0.25">
      <c r="B706" s="23"/>
      <c r="C706" s="23"/>
      <c r="D706" s="24"/>
      <c r="E706" s="24"/>
      <c r="F706" s="25">
        <f t="shared" si="139"/>
        <v>2.5</v>
      </c>
      <c r="G706" s="26"/>
      <c r="H706" s="26"/>
      <c r="I706" s="27"/>
      <c r="J706" s="26"/>
      <c r="K706" s="48"/>
      <c r="L706" s="28"/>
      <c r="M706" s="29"/>
      <c r="N706" s="30">
        <f t="shared" si="146"/>
        <v>0</v>
      </c>
      <c r="O706" s="44" t="str">
        <f t="shared" si="140"/>
        <v/>
      </c>
      <c r="P706" s="44" t="str">
        <f t="shared" si="141"/>
        <v/>
      </c>
      <c r="Q706" s="44" t="str">
        <f t="shared" si="142"/>
        <v/>
      </c>
      <c r="R706" s="32" t="str">
        <f t="shared" si="143"/>
        <v/>
      </c>
      <c r="S706" s="33"/>
      <c r="T706" s="91"/>
      <c r="U706" s="35" t="str">
        <f t="shared" si="147"/>
        <v/>
      </c>
      <c r="V706" s="33"/>
      <c r="W706" s="36" t="str">
        <f t="shared" si="148"/>
        <v/>
      </c>
      <c r="X706" s="36" t="str">
        <f t="shared" si="144"/>
        <v/>
      </c>
      <c r="Y706" s="36" t="str">
        <f t="shared" si="145"/>
        <v/>
      </c>
    </row>
    <row r="707" spans="2:25" x14ac:dyDescent="0.25">
      <c r="B707" s="23"/>
      <c r="C707" s="23"/>
      <c r="D707" s="24"/>
      <c r="E707" s="24"/>
      <c r="F707" s="25">
        <f t="shared" si="139"/>
        <v>2.5</v>
      </c>
      <c r="G707" s="26"/>
      <c r="H707" s="26"/>
      <c r="I707" s="27"/>
      <c r="J707" s="26"/>
      <c r="K707" s="48"/>
      <c r="L707" s="28"/>
      <c r="M707" s="29"/>
      <c r="N707" s="30">
        <f t="shared" si="146"/>
        <v>0</v>
      </c>
      <c r="O707" s="44" t="str">
        <f t="shared" si="140"/>
        <v/>
      </c>
      <c r="P707" s="44" t="str">
        <f t="shared" si="141"/>
        <v/>
      </c>
      <c r="Q707" s="44" t="str">
        <f t="shared" si="142"/>
        <v/>
      </c>
      <c r="R707" s="32" t="str">
        <f t="shared" si="143"/>
        <v/>
      </c>
      <c r="S707" s="33"/>
      <c r="T707" s="91"/>
      <c r="U707" s="35" t="str">
        <f t="shared" si="147"/>
        <v/>
      </c>
      <c r="V707" s="33"/>
      <c r="W707" s="36" t="str">
        <f t="shared" si="148"/>
        <v/>
      </c>
      <c r="X707" s="36" t="str">
        <f t="shared" si="144"/>
        <v/>
      </c>
      <c r="Y707" s="36" t="str">
        <f t="shared" si="145"/>
        <v/>
      </c>
    </row>
    <row r="708" spans="2:25" x14ac:dyDescent="0.25">
      <c r="B708" s="23"/>
      <c r="C708" s="23"/>
      <c r="D708" s="24"/>
      <c r="E708" s="24"/>
      <c r="F708" s="25">
        <f t="shared" si="139"/>
        <v>2.5</v>
      </c>
      <c r="G708" s="26"/>
      <c r="H708" s="26"/>
      <c r="I708" s="27"/>
      <c r="J708" s="26"/>
      <c r="K708" s="48"/>
      <c r="L708" s="28"/>
      <c r="M708" s="29"/>
      <c r="N708" s="30">
        <f t="shared" si="146"/>
        <v>0</v>
      </c>
      <c r="O708" s="44" t="str">
        <f t="shared" si="140"/>
        <v/>
      </c>
      <c r="P708" s="44" t="str">
        <f t="shared" si="141"/>
        <v/>
      </c>
      <c r="Q708" s="44" t="str">
        <f t="shared" si="142"/>
        <v/>
      </c>
      <c r="R708" s="32" t="str">
        <f t="shared" si="143"/>
        <v/>
      </c>
      <c r="S708" s="33"/>
      <c r="T708" s="91"/>
      <c r="U708" s="35" t="str">
        <f t="shared" si="147"/>
        <v/>
      </c>
      <c r="V708" s="33"/>
      <c r="W708" s="36" t="str">
        <f t="shared" si="148"/>
        <v/>
      </c>
      <c r="X708" s="36" t="str">
        <f t="shared" si="144"/>
        <v/>
      </c>
      <c r="Y708" s="36" t="str">
        <f t="shared" si="145"/>
        <v/>
      </c>
    </row>
    <row r="709" spans="2:25" x14ac:dyDescent="0.25">
      <c r="B709" s="23"/>
      <c r="C709" s="23"/>
      <c r="D709" s="24"/>
      <c r="E709" s="24"/>
      <c r="F709" s="25">
        <f t="shared" si="139"/>
        <v>2.5</v>
      </c>
      <c r="G709" s="26"/>
      <c r="H709" s="26"/>
      <c r="I709" s="27"/>
      <c r="J709" s="26"/>
      <c r="K709" s="48"/>
      <c r="L709" s="28"/>
      <c r="M709" s="29"/>
      <c r="N709" s="30">
        <f t="shared" si="146"/>
        <v>0</v>
      </c>
      <c r="O709" s="44" t="str">
        <f t="shared" si="140"/>
        <v/>
      </c>
      <c r="P709" s="44" t="str">
        <f t="shared" si="141"/>
        <v/>
      </c>
      <c r="Q709" s="44" t="str">
        <f t="shared" si="142"/>
        <v/>
      </c>
      <c r="R709" s="32" t="str">
        <f t="shared" si="143"/>
        <v/>
      </c>
      <c r="S709" s="33"/>
      <c r="T709" s="91"/>
      <c r="U709" s="35" t="str">
        <f t="shared" si="147"/>
        <v/>
      </c>
      <c r="V709" s="33"/>
      <c r="W709" s="36" t="str">
        <f t="shared" si="148"/>
        <v/>
      </c>
      <c r="X709" s="36" t="str">
        <f t="shared" si="144"/>
        <v/>
      </c>
      <c r="Y709" s="36" t="str">
        <f t="shared" si="145"/>
        <v/>
      </c>
    </row>
    <row r="710" spans="2:25" x14ac:dyDescent="0.25">
      <c r="B710" s="23"/>
      <c r="C710" s="23"/>
      <c r="D710" s="24"/>
      <c r="E710" s="24"/>
      <c r="F710" s="25">
        <f t="shared" si="139"/>
        <v>2.5</v>
      </c>
      <c r="G710" s="26"/>
      <c r="H710" s="26"/>
      <c r="I710" s="27"/>
      <c r="J710" s="26"/>
      <c r="K710" s="48"/>
      <c r="L710" s="28"/>
      <c r="M710" s="29"/>
      <c r="N710" s="30">
        <f t="shared" si="146"/>
        <v>0</v>
      </c>
      <c r="O710" s="44" t="str">
        <f t="shared" si="140"/>
        <v/>
      </c>
      <c r="P710" s="44" t="str">
        <f t="shared" si="141"/>
        <v/>
      </c>
      <c r="Q710" s="44" t="str">
        <f t="shared" si="142"/>
        <v/>
      </c>
      <c r="R710" s="32" t="str">
        <f t="shared" si="143"/>
        <v/>
      </c>
      <c r="S710" s="33"/>
      <c r="T710" s="91"/>
      <c r="U710" s="35" t="str">
        <f t="shared" si="147"/>
        <v/>
      </c>
      <c r="V710" s="33"/>
      <c r="W710" s="36" t="str">
        <f t="shared" si="148"/>
        <v/>
      </c>
      <c r="X710" s="36" t="str">
        <f t="shared" si="144"/>
        <v/>
      </c>
      <c r="Y710" s="36" t="str">
        <f t="shared" si="145"/>
        <v/>
      </c>
    </row>
    <row r="711" spans="2:25" x14ac:dyDescent="0.25">
      <c r="B711" s="23"/>
      <c r="C711" s="23"/>
      <c r="D711" s="24"/>
      <c r="E711" s="24"/>
      <c r="F711" s="25">
        <f t="shared" ref="F711:F774" si="149">IFERROR(VLOOKUP(E711,$AE$7:$AF$13,2),"-")</f>
        <v>2.5</v>
      </c>
      <c r="G711" s="26"/>
      <c r="H711" s="26"/>
      <c r="I711" s="27"/>
      <c r="J711" s="26"/>
      <c r="K711" s="48"/>
      <c r="L711" s="28"/>
      <c r="M711" s="29"/>
      <c r="N711" s="30">
        <f t="shared" si="146"/>
        <v>0</v>
      </c>
      <c r="O711" s="44" t="str">
        <f t="shared" ref="O711:O774" si="150">IFERROR(IF($K711&lt;=0,"",K711*12/(VLOOKUP($E711,$AE$7:$AL$13,3)*$AC$7*$AC$8)),"")</f>
        <v/>
      </c>
      <c r="P711" s="44" t="str">
        <f t="shared" ref="P711:P774" si="151">IFERROR(IF($L711&lt;=0,"",(L711-R711)*12/(VLOOKUP($E711,$AE$7:$AL$13,3)*$AC$7*$AC$8)),"")</f>
        <v/>
      </c>
      <c r="Q711" s="44" t="str">
        <f t="shared" ref="Q711:Q774" si="152">IFERROR(IF($M711&lt;=0,"",(M711-R711)*12/(VLOOKUP($E711,$AE$7:$AL$13,3)*$AC$7*$AC$8)),"")</f>
        <v/>
      </c>
      <c r="R711" s="32" t="str">
        <f t="shared" ref="R711:R774" si="153">IF(E711="","",VLOOKUP($E711,$AE$7:$AL$13,8))</f>
        <v/>
      </c>
      <c r="S711" s="33"/>
      <c r="T711" s="91"/>
      <c r="U711" s="35" t="str">
        <f t="shared" si="147"/>
        <v/>
      </c>
      <c r="V711" s="33"/>
      <c r="W711" s="36" t="str">
        <f t="shared" si="148"/>
        <v/>
      </c>
      <c r="X711" s="36" t="str">
        <f t="shared" ref="X711:X774" si="154">IF($E711="","",VLOOKUP($E711,$AD$68:$AG$73,4,FALSE))</f>
        <v/>
      </c>
      <c r="Y711" s="36" t="str">
        <f t="shared" ref="Y711:Y774" si="155">IF($E711="","",VLOOKUP($E711,$AD$79:$AG$84,4,FALSE))</f>
        <v/>
      </c>
    </row>
    <row r="712" spans="2:25" x14ac:dyDescent="0.25">
      <c r="B712" s="23"/>
      <c r="C712" s="23"/>
      <c r="D712" s="24"/>
      <c r="E712" s="24"/>
      <c r="F712" s="25">
        <f t="shared" si="149"/>
        <v>2.5</v>
      </c>
      <c r="G712" s="26"/>
      <c r="H712" s="26"/>
      <c r="I712" s="27"/>
      <c r="J712" s="26"/>
      <c r="K712" s="48"/>
      <c r="L712" s="28"/>
      <c r="M712" s="29"/>
      <c r="N712" s="30">
        <f t="shared" ref="N712:N775" si="156">IFERROR(IF($I712&lt;=0,0,(I712-R712)*12/(VLOOKUP($E712,$AE$7:$AL$13,3)*$AC$7*$AC$8)),"")</f>
        <v>0</v>
      </c>
      <c r="O712" s="44" t="str">
        <f t="shared" si="150"/>
        <v/>
      </c>
      <c r="P712" s="44" t="str">
        <f t="shared" si="151"/>
        <v/>
      </c>
      <c r="Q712" s="44" t="str">
        <f t="shared" si="152"/>
        <v/>
      </c>
      <c r="R712" s="32" t="str">
        <f t="shared" si="153"/>
        <v/>
      </c>
      <c r="S712" s="33"/>
      <c r="T712" s="91"/>
      <c r="U712" s="35" t="str">
        <f t="shared" ref="U712:U775" si="157">IF($T712&gt;0,(T712+R712)*12/(VLOOKUP(E712,$AE$7:$AL$12,3)*$AC$7*$AC$8),"")</f>
        <v/>
      </c>
      <c r="V712" s="33"/>
      <c r="W712" s="36" t="str">
        <f t="shared" ref="W712:W775" si="158">IF($E712="","",VLOOKUP($E712,$AD$90:$AG$95,4,FALSE))</f>
        <v/>
      </c>
      <c r="X712" s="36" t="str">
        <f t="shared" si="154"/>
        <v/>
      </c>
      <c r="Y712" s="36" t="str">
        <f t="shared" si="155"/>
        <v/>
      </c>
    </row>
    <row r="713" spans="2:25" x14ac:dyDescent="0.25">
      <c r="B713" s="23"/>
      <c r="C713" s="23"/>
      <c r="D713" s="24"/>
      <c r="E713" s="24"/>
      <c r="F713" s="25">
        <f t="shared" si="149"/>
        <v>2.5</v>
      </c>
      <c r="G713" s="26"/>
      <c r="H713" s="26"/>
      <c r="I713" s="27"/>
      <c r="J713" s="26"/>
      <c r="K713" s="48"/>
      <c r="L713" s="28"/>
      <c r="M713" s="29"/>
      <c r="N713" s="30">
        <f t="shared" si="156"/>
        <v>0</v>
      </c>
      <c r="O713" s="44" t="str">
        <f t="shared" si="150"/>
        <v/>
      </c>
      <c r="P713" s="44" t="str">
        <f t="shared" si="151"/>
        <v/>
      </c>
      <c r="Q713" s="44" t="str">
        <f t="shared" si="152"/>
        <v/>
      </c>
      <c r="R713" s="32" t="str">
        <f t="shared" si="153"/>
        <v/>
      </c>
      <c r="S713" s="33"/>
      <c r="T713" s="91"/>
      <c r="U713" s="35" t="str">
        <f t="shared" si="157"/>
        <v/>
      </c>
      <c r="V713" s="33"/>
      <c r="W713" s="36" t="str">
        <f t="shared" si="158"/>
        <v/>
      </c>
      <c r="X713" s="36" t="str">
        <f t="shared" si="154"/>
        <v/>
      </c>
      <c r="Y713" s="36" t="str">
        <f t="shared" si="155"/>
        <v/>
      </c>
    </row>
    <row r="714" spans="2:25" x14ac:dyDescent="0.25">
      <c r="B714" s="23"/>
      <c r="C714" s="23"/>
      <c r="D714" s="24"/>
      <c r="E714" s="24"/>
      <c r="F714" s="25">
        <f t="shared" si="149"/>
        <v>2.5</v>
      </c>
      <c r="G714" s="26"/>
      <c r="H714" s="26"/>
      <c r="I714" s="27"/>
      <c r="J714" s="26"/>
      <c r="K714" s="48"/>
      <c r="L714" s="28"/>
      <c r="M714" s="29"/>
      <c r="N714" s="30">
        <f t="shared" si="156"/>
        <v>0</v>
      </c>
      <c r="O714" s="44" t="str">
        <f t="shared" si="150"/>
        <v/>
      </c>
      <c r="P714" s="44" t="str">
        <f t="shared" si="151"/>
        <v/>
      </c>
      <c r="Q714" s="44" t="str">
        <f t="shared" si="152"/>
        <v/>
      </c>
      <c r="R714" s="32" t="str">
        <f t="shared" si="153"/>
        <v/>
      </c>
      <c r="S714" s="33"/>
      <c r="T714" s="91"/>
      <c r="U714" s="35" t="str">
        <f t="shared" si="157"/>
        <v/>
      </c>
      <c r="V714" s="33"/>
      <c r="W714" s="36" t="str">
        <f t="shared" si="158"/>
        <v/>
      </c>
      <c r="X714" s="36" t="str">
        <f t="shared" si="154"/>
        <v/>
      </c>
      <c r="Y714" s="36" t="str">
        <f t="shared" si="155"/>
        <v/>
      </c>
    </row>
    <row r="715" spans="2:25" x14ac:dyDescent="0.25">
      <c r="B715" s="23"/>
      <c r="C715" s="23"/>
      <c r="D715" s="24"/>
      <c r="E715" s="24"/>
      <c r="F715" s="25">
        <f t="shared" si="149"/>
        <v>2.5</v>
      </c>
      <c r="G715" s="26"/>
      <c r="H715" s="26"/>
      <c r="I715" s="27"/>
      <c r="J715" s="26"/>
      <c r="K715" s="48"/>
      <c r="L715" s="28"/>
      <c r="M715" s="29"/>
      <c r="N715" s="30">
        <f t="shared" si="156"/>
        <v>0</v>
      </c>
      <c r="O715" s="44" t="str">
        <f t="shared" si="150"/>
        <v/>
      </c>
      <c r="P715" s="44" t="str">
        <f t="shared" si="151"/>
        <v/>
      </c>
      <c r="Q715" s="44" t="str">
        <f t="shared" si="152"/>
        <v/>
      </c>
      <c r="R715" s="32" t="str">
        <f t="shared" si="153"/>
        <v/>
      </c>
      <c r="S715" s="33"/>
      <c r="T715" s="91"/>
      <c r="U715" s="35" t="str">
        <f t="shared" si="157"/>
        <v/>
      </c>
      <c r="V715" s="33"/>
      <c r="W715" s="36" t="str">
        <f t="shared" si="158"/>
        <v/>
      </c>
      <c r="X715" s="36" t="str">
        <f t="shared" si="154"/>
        <v/>
      </c>
      <c r="Y715" s="36" t="str">
        <f t="shared" si="155"/>
        <v/>
      </c>
    </row>
    <row r="716" spans="2:25" x14ac:dyDescent="0.25">
      <c r="B716" s="23"/>
      <c r="C716" s="23"/>
      <c r="D716" s="24"/>
      <c r="E716" s="24"/>
      <c r="F716" s="25">
        <f t="shared" si="149"/>
        <v>2.5</v>
      </c>
      <c r="G716" s="26"/>
      <c r="H716" s="26"/>
      <c r="I716" s="27"/>
      <c r="J716" s="26"/>
      <c r="K716" s="48"/>
      <c r="L716" s="28"/>
      <c r="M716" s="29"/>
      <c r="N716" s="30">
        <f t="shared" si="156"/>
        <v>0</v>
      </c>
      <c r="O716" s="44" t="str">
        <f t="shared" si="150"/>
        <v/>
      </c>
      <c r="P716" s="44" t="str">
        <f t="shared" si="151"/>
        <v/>
      </c>
      <c r="Q716" s="44" t="str">
        <f t="shared" si="152"/>
        <v/>
      </c>
      <c r="R716" s="32" t="str">
        <f t="shared" si="153"/>
        <v/>
      </c>
      <c r="S716" s="33"/>
      <c r="T716" s="91"/>
      <c r="U716" s="35" t="str">
        <f t="shared" si="157"/>
        <v/>
      </c>
      <c r="V716" s="33"/>
      <c r="W716" s="36" t="str">
        <f t="shared" si="158"/>
        <v/>
      </c>
      <c r="X716" s="36" t="str">
        <f t="shared" si="154"/>
        <v/>
      </c>
      <c r="Y716" s="36" t="str">
        <f t="shared" si="155"/>
        <v/>
      </c>
    </row>
    <row r="717" spans="2:25" x14ac:dyDescent="0.25">
      <c r="B717" s="23"/>
      <c r="C717" s="23"/>
      <c r="D717" s="24"/>
      <c r="E717" s="24"/>
      <c r="F717" s="25">
        <f t="shared" si="149"/>
        <v>2.5</v>
      </c>
      <c r="G717" s="26"/>
      <c r="H717" s="26"/>
      <c r="I717" s="27"/>
      <c r="J717" s="26"/>
      <c r="K717" s="48"/>
      <c r="L717" s="28"/>
      <c r="M717" s="29"/>
      <c r="N717" s="30">
        <f t="shared" si="156"/>
        <v>0</v>
      </c>
      <c r="O717" s="44" t="str">
        <f t="shared" si="150"/>
        <v/>
      </c>
      <c r="P717" s="44" t="str">
        <f t="shared" si="151"/>
        <v/>
      </c>
      <c r="Q717" s="44" t="str">
        <f t="shared" si="152"/>
        <v/>
      </c>
      <c r="R717" s="32" t="str">
        <f t="shared" si="153"/>
        <v/>
      </c>
      <c r="S717" s="33"/>
      <c r="T717" s="91"/>
      <c r="U717" s="35" t="str">
        <f t="shared" si="157"/>
        <v/>
      </c>
      <c r="V717" s="33"/>
      <c r="W717" s="36" t="str">
        <f t="shared" si="158"/>
        <v/>
      </c>
      <c r="X717" s="36" t="str">
        <f t="shared" si="154"/>
        <v/>
      </c>
      <c r="Y717" s="36" t="str">
        <f t="shared" si="155"/>
        <v/>
      </c>
    </row>
    <row r="718" spans="2:25" x14ac:dyDescent="0.25">
      <c r="B718" s="23"/>
      <c r="C718" s="23"/>
      <c r="D718" s="24"/>
      <c r="E718" s="24"/>
      <c r="F718" s="25">
        <f t="shared" si="149"/>
        <v>2.5</v>
      </c>
      <c r="G718" s="26"/>
      <c r="H718" s="26"/>
      <c r="I718" s="27"/>
      <c r="J718" s="26"/>
      <c r="K718" s="48"/>
      <c r="L718" s="28"/>
      <c r="M718" s="29"/>
      <c r="N718" s="30">
        <f t="shared" si="156"/>
        <v>0</v>
      </c>
      <c r="O718" s="44" t="str">
        <f t="shared" si="150"/>
        <v/>
      </c>
      <c r="P718" s="44" t="str">
        <f t="shared" si="151"/>
        <v/>
      </c>
      <c r="Q718" s="44" t="str">
        <f t="shared" si="152"/>
        <v/>
      </c>
      <c r="R718" s="32" t="str">
        <f t="shared" si="153"/>
        <v/>
      </c>
      <c r="S718" s="33"/>
      <c r="T718" s="91"/>
      <c r="U718" s="35" t="str">
        <f t="shared" si="157"/>
        <v/>
      </c>
      <c r="V718" s="33"/>
      <c r="W718" s="36" t="str">
        <f t="shared" si="158"/>
        <v/>
      </c>
      <c r="X718" s="36" t="str">
        <f t="shared" si="154"/>
        <v/>
      </c>
      <c r="Y718" s="36" t="str">
        <f t="shared" si="155"/>
        <v/>
      </c>
    </row>
    <row r="719" spans="2:25" x14ac:dyDescent="0.25">
      <c r="B719" s="23"/>
      <c r="C719" s="23"/>
      <c r="D719" s="24"/>
      <c r="E719" s="24"/>
      <c r="F719" s="25">
        <f t="shared" si="149"/>
        <v>2.5</v>
      </c>
      <c r="G719" s="26"/>
      <c r="H719" s="26"/>
      <c r="I719" s="27"/>
      <c r="J719" s="26"/>
      <c r="K719" s="48"/>
      <c r="L719" s="28"/>
      <c r="M719" s="29"/>
      <c r="N719" s="30">
        <f t="shared" si="156"/>
        <v>0</v>
      </c>
      <c r="O719" s="44" t="str">
        <f t="shared" si="150"/>
        <v/>
      </c>
      <c r="P719" s="44" t="str">
        <f t="shared" si="151"/>
        <v/>
      </c>
      <c r="Q719" s="44" t="str">
        <f t="shared" si="152"/>
        <v/>
      </c>
      <c r="R719" s="32" t="str">
        <f t="shared" si="153"/>
        <v/>
      </c>
      <c r="S719" s="33"/>
      <c r="T719" s="91"/>
      <c r="U719" s="35" t="str">
        <f t="shared" si="157"/>
        <v/>
      </c>
      <c r="V719" s="33"/>
      <c r="W719" s="36" t="str">
        <f t="shared" si="158"/>
        <v/>
      </c>
      <c r="X719" s="36" t="str">
        <f t="shared" si="154"/>
        <v/>
      </c>
      <c r="Y719" s="36" t="str">
        <f t="shared" si="155"/>
        <v/>
      </c>
    </row>
    <row r="720" spans="2:25" x14ac:dyDescent="0.25">
      <c r="B720" s="23"/>
      <c r="C720" s="23"/>
      <c r="D720" s="24"/>
      <c r="E720" s="24"/>
      <c r="F720" s="25">
        <f t="shared" si="149"/>
        <v>2.5</v>
      </c>
      <c r="G720" s="26"/>
      <c r="H720" s="26"/>
      <c r="I720" s="27"/>
      <c r="J720" s="26"/>
      <c r="K720" s="48"/>
      <c r="L720" s="28"/>
      <c r="M720" s="29"/>
      <c r="N720" s="30">
        <f t="shared" si="156"/>
        <v>0</v>
      </c>
      <c r="O720" s="44" t="str">
        <f t="shared" si="150"/>
        <v/>
      </c>
      <c r="P720" s="44" t="str">
        <f t="shared" si="151"/>
        <v/>
      </c>
      <c r="Q720" s="44" t="str">
        <f t="shared" si="152"/>
        <v/>
      </c>
      <c r="R720" s="32" t="str">
        <f t="shared" si="153"/>
        <v/>
      </c>
      <c r="S720" s="33"/>
      <c r="T720" s="91"/>
      <c r="U720" s="35" t="str">
        <f t="shared" si="157"/>
        <v/>
      </c>
      <c r="V720" s="33"/>
      <c r="W720" s="36" t="str">
        <f t="shared" si="158"/>
        <v/>
      </c>
      <c r="X720" s="36" t="str">
        <f t="shared" si="154"/>
        <v/>
      </c>
      <c r="Y720" s="36" t="str">
        <f t="shared" si="155"/>
        <v/>
      </c>
    </row>
    <row r="721" spans="2:25" x14ac:dyDescent="0.25">
      <c r="B721" s="23"/>
      <c r="C721" s="23"/>
      <c r="D721" s="24"/>
      <c r="E721" s="24"/>
      <c r="F721" s="25">
        <f t="shared" si="149"/>
        <v>2.5</v>
      </c>
      <c r="G721" s="26"/>
      <c r="H721" s="26"/>
      <c r="I721" s="27"/>
      <c r="J721" s="26"/>
      <c r="K721" s="48"/>
      <c r="L721" s="28"/>
      <c r="M721" s="29"/>
      <c r="N721" s="30">
        <f t="shared" si="156"/>
        <v>0</v>
      </c>
      <c r="O721" s="44" t="str">
        <f t="shared" si="150"/>
        <v/>
      </c>
      <c r="P721" s="44" t="str">
        <f t="shared" si="151"/>
        <v/>
      </c>
      <c r="Q721" s="44" t="str">
        <f t="shared" si="152"/>
        <v/>
      </c>
      <c r="R721" s="32" t="str">
        <f t="shared" si="153"/>
        <v/>
      </c>
      <c r="S721" s="33"/>
      <c r="T721" s="91"/>
      <c r="U721" s="35" t="str">
        <f t="shared" si="157"/>
        <v/>
      </c>
      <c r="V721" s="33"/>
      <c r="W721" s="36" t="str">
        <f t="shared" si="158"/>
        <v/>
      </c>
      <c r="X721" s="36" t="str">
        <f t="shared" si="154"/>
        <v/>
      </c>
      <c r="Y721" s="36" t="str">
        <f t="shared" si="155"/>
        <v/>
      </c>
    </row>
    <row r="722" spans="2:25" x14ac:dyDescent="0.25">
      <c r="B722" s="23"/>
      <c r="C722" s="23"/>
      <c r="D722" s="24"/>
      <c r="E722" s="24"/>
      <c r="F722" s="25">
        <f t="shared" si="149"/>
        <v>2.5</v>
      </c>
      <c r="G722" s="26"/>
      <c r="H722" s="26"/>
      <c r="I722" s="27"/>
      <c r="J722" s="26"/>
      <c r="K722" s="48"/>
      <c r="L722" s="28"/>
      <c r="M722" s="29"/>
      <c r="N722" s="30">
        <f t="shared" si="156"/>
        <v>0</v>
      </c>
      <c r="O722" s="44" t="str">
        <f t="shared" si="150"/>
        <v/>
      </c>
      <c r="P722" s="44" t="str">
        <f t="shared" si="151"/>
        <v/>
      </c>
      <c r="Q722" s="44" t="str">
        <f t="shared" si="152"/>
        <v/>
      </c>
      <c r="R722" s="32" t="str">
        <f t="shared" si="153"/>
        <v/>
      </c>
      <c r="S722" s="33"/>
      <c r="T722" s="91"/>
      <c r="U722" s="35" t="str">
        <f t="shared" si="157"/>
        <v/>
      </c>
      <c r="V722" s="33"/>
      <c r="W722" s="36" t="str">
        <f t="shared" si="158"/>
        <v/>
      </c>
      <c r="X722" s="36" t="str">
        <f t="shared" si="154"/>
        <v/>
      </c>
      <c r="Y722" s="36" t="str">
        <f t="shared" si="155"/>
        <v/>
      </c>
    </row>
    <row r="723" spans="2:25" x14ac:dyDescent="0.25">
      <c r="B723" s="23"/>
      <c r="C723" s="23"/>
      <c r="D723" s="24"/>
      <c r="E723" s="24"/>
      <c r="F723" s="25">
        <f t="shared" si="149"/>
        <v>2.5</v>
      </c>
      <c r="G723" s="26"/>
      <c r="H723" s="26"/>
      <c r="I723" s="27"/>
      <c r="J723" s="26"/>
      <c r="K723" s="48"/>
      <c r="L723" s="28"/>
      <c r="M723" s="29"/>
      <c r="N723" s="30">
        <f t="shared" si="156"/>
        <v>0</v>
      </c>
      <c r="O723" s="44" t="str">
        <f t="shared" si="150"/>
        <v/>
      </c>
      <c r="P723" s="44" t="str">
        <f t="shared" si="151"/>
        <v/>
      </c>
      <c r="Q723" s="44" t="str">
        <f t="shared" si="152"/>
        <v/>
      </c>
      <c r="R723" s="32" t="str">
        <f t="shared" si="153"/>
        <v/>
      </c>
      <c r="S723" s="33"/>
      <c r="T723" s="91"/>
      <c r="U723" s="35" t="str">
        <f t="shared" si="157"/>
        <v/>
      </c>
      <c r="V723" s="33"/>
      <c r="W723" s="36" t="str">
        <f t="shared" si="158"/>
        <v/>
      </c>
      <c r="X723" s="36" t="str">
        <f t="shared" si="154"/>
        <v/>
      </c>
      <c r="Y723" s="36" t="str">
        <f t="shared" si="155"/>
        <v/>
      </c>
    </row>
    <row r="724" spans="2:25" x14ac:dyDescent="0.25">
      <c r="B724" s="23"/>
      <c r="C724" s="23"/>
      <c r="D724" s="24"/>
      <c r="E724" s="24"/>
      <c r="F724" s="25">
        <f t="shared" si="149"/>
        <v>2.5</v>
      </c>
      <c r="G724" s="26"/>
      <c r="H724" s="26"/>
      <c r="I724" s="27"/>
      <c r="J724" s="26"/>
      <c r="K724" s="48"/>
      <c r="L724" s="28"/>
      <c r="M724" s="29"/>
      <c r="N724" s="30">
        <f t="shared" si="156"/>
        <v>0</v>
      </c>
      <c r="O724" s="44" t="str">
        <f t="shared" si="150"/>
        <v/>
      </c>
      <c r="P724" s="44" t="str">
        <f t="shared" si="151"/>
        <v/>
      </c>
      <c r="Q724" s="44" t="str">
        <f t="shared" si="152"/>
        <v/>
      </c>
      <c r="R724" s="32" t="str">
        <f t="shared" si="153"/>
        <v/>
      </c>
      <c r="S724" s="33"/>
      <c r="T724" s="91"/>
      <c r="U724" s="35" t="str">
        <f t="shared" si="157"/>
        <v/>
      </c>
      <c r="V724" s="33"/>
      <c r="W724" s="36" t="str">
        <f t="shared" si="158"/>
        <v/>
      </c>
      <c r="X724" s="36" t="str">
        <f t="shared" si="154"/>
        <v/>
      </c>
      <c r="Y724" s="36" t="str">
        <f t="shared" si="155"/>
        <v/>
      </c>
    </row>
    <row r="725" spans="2:25" x14ac:dyDescent="0.25">
      <c r="B725" s="23"/>
      <c r="C725" s="23"/>
      <c r="D725" s="24"/>
      <c r="E725" s="24"/>
      <c r="F725" s="25">
        <f t="shared" si="149"/>
        <v>2.5</v>
      </c>
      <c r="G725" s="26"/>
      <c r="H725" s="26"/>
      <c r="I725" s="27"/>
      <c r="J725" s="26"/>
      <c r="K725" s="48"/>
      <c r="L725" s="28"/>
      <c r="M725" s="29"/>
      <c r="N725" s="30">
        <f t="shared" si="156"/>
        <v>0</v>
      </c>
      <c r="O725" s="44" t="str">
        <f t="shared" si="150"/>
        <v/>
      </c>
      <c r="P725" s="44" t="str">
        <f t="shared" si="151"/>
        <v/>
      </c>
      <c r="Q725" s="44" t="str">
        <f t="shared" si="152"/>
        <v/>
      </c>
      <c r="R725" s="32" t="str">
        <f t="shared" si="153"/>
        <v/>
      </c>
      <c r="S725" s="33"/>
      <c r="T725" s="91"/>
      <c r="U725" s="35" t="str">
        <f t="shared" si="157"/>
        <v/>
      </c>
      <c r="V725" s="33"/>
      <c r="W725" s="36" t="str">
        <f t="shared" si="158"/>
        <v/>
      </c>
      <c r="X725" s="36" t="str">
        <f t="shared" si="154"/>
        <v/>
      </c>
      <c r="Y725" s="36" t="str">
        <f t="shared" si="155"/>
        <v/>
      </c>
    </row>
    <row r="726" spans="2:25" x14ac:dyDescent="0.25">
      <c r="B726" s="23"/>
      <c r="C726" s="23"/>
      <c r="D726" s="24"/>
      <c r="E726" s="24"/>
      <c r="F726" s="25">
        <f t="shared" si="149"/>
        <v>2.5</v>
      </c>
      <c r="G726" s="26"/>
      <c r="H726" s="26"/>
      <c r="I726" s="27"/>
      <c r="J726" s="26"/>
      <c r="K726" s="48"/>
      <c r="L726" s="28"/>
      <c r="M726" s="29"/>
      <c r="N726" s="30">
        <f t="shared" si="156"/>
        <v>0</v>
      </c>
      <c r="O726" s="44" t="str">
        <f t="shared" si="150"/>
        <v/>
      </c>
      <c r="P726" s="44" t="str">
        <f t="shared" si="151"/>
        <v/>
      </c>
      <c r="Q726" s="44" t="str">
        <f t="shared" si="152"/>
        <v/>
      </c>
      <c r="R726" s="32" t="str">
        <f t="shared" si="153"/>
        <v/>
      </c>
      <c r="S726" s="33"/>
      <c r="T726" s="91"/>
      <c r="U726" s="35" t="str">
        <f t="shared" si="157"/>
        <v/>
      </c>
      <c r="V726" s="33"/>
      <c r="W726" s="36" t="str">
        <f t="shared" si="158"/>
        <v/>
      </c>
      <c r="X726" s="36" t="str">
        <f t="shared" si="154"/>
        <v/>
      </c>
      <c r="Y726" s="36" t="str">
        <f t="shared" si="155"/>
        <v/>
      </c>
    </row>
    <row r="727" spans="2:25" x14ac:dyDescent="0.25">
      <c r="B727" s="23"/>
      <c r="C727" s="23"/>
      <c r="D727" s="24"/>
      <c r="E727" s="24"/>
      <c r="F727" s="25">
        <f t="shared" si="149"/>
        <v>2.5</v>
      </c>
      <c r="G727" s="26"/>
      <c r="H727" s="26"/>
      <c r="I727" s="27"/>
      <c r="J727" s="26"/>
      <c r="K727" s="48"/>
      <c r="L727" s="28"/>
      <c r="M727" s="29"/>
      <c r="N727" s="30">
        <f t="shared" si="156"/>
        <v>0</v>
      </c>
      <c r="O727" s="44" t="str">
        <f t="shared" si="150"/>
        <v/>
      </c>
      <c r="P727" s="44" t="str">
        <f t="shared" si="151"/>
        <v/>
      </c>
      <c r="Q727" s="44" t="str">
        <f t="shared" si="152"/>
        <v/>
      </c>
      <c r="R727" s="32" t="str">
        <f t="shared" si="153"/>
        <v/>
      </c>
      <c r="S727" s="33"/>
      <c r="T727" s="91"/>
      <c r="U727" s="35" t="str">
        <f t="shared" si="157"/>
        <v/>
      </c>
      <c r="V727" s="33"/>
      <c r="W727" s="36" t="str">
        <f t="shared" si="158"/>
        <v/>
      </c>
      <c r="X727" s="36" t="str">
        <f t="shared" si="154"/>
        <v/>
      </c>
      <c r="Y727" s="36" t="str">
        <f t="shared" si="155"/>
        <v/>
      </c>
    </row>
    <row r="728" spans="2:25" x14ac:dyDescent="0.25">
      <c r="B728" s="23"/>
      <c r="C728" s="23"/>
      <c r="D728" s="24"/>
      <c r="E728" s="24"/>
      <c r="F728" s="25">
        <f t="shared" si="149"/>
        <v>2.5</v>
      </c>
      <c r="G728" s="26"/>
      <c r="H728" s="26"/>
      <c r="I728" s="27"/>
      <c r="J728" s="26"/>
      <c r="K728" s="48"/>
      <c r="L728" s="28"/>
      <c r="M728" s="29"/>
      <c r="N728" s="30">
        <f t="shared" si="156"/>
        <v>0</v>
      </c>
      <c r="O728" s="44" t="str">
        <f t="shared" si="150"/>
        <v/>
      </c>
      <c r="P728" s="44" t="str">
        <f t="shared" si="151"/>
        <v/>
      </c>
      <c r="Q728" s="44" t="str">
        <f t="shared" si="152"/>
        <v/>
      </c>
      <c r="R728" s="32" t="str">
        <f t="shared" si="153"/>
        <v/>
      </c>
      <c r="S728" s="33"/>
      <c r="T728" s="91"/>
      <c r="U728" s="35" t="str">
        <f t="shared" si="157"/>
        <v/>
      </c>
      <c r="V728" s="33"/>
      <c r="W728" s="36" t="str">
        <f t="shared" si="158"/>
        <v/>
      </c>
      <c r="X728" s="36" t="str">
        <f t="shared" si="154"/>
        <v/>
      </c>
      <c r="Y728" s="36" t="str">
        <f t="shared" si="155"/>
        <v/>
      </c>
    </row>
    <row r="729" spans="2:25" x14ac:dyDescent="0.25">
      <c r="B729" s="23"/>
      <c r="C729" s="23"/>
      <c r="D729" s="24"/>
      <c r="E729" s="24"/>
      <c r="F729" s="25">
        <f t="shared" si="149"/>
        <v>2.5</v>
      </c>
      <c r="G729" s="26"/>
      <c r="H729" s="26"/>
      <c r="I729" s="27"/>
      <c r="J729" s="26"/>
      <c r="K729" s="48"/>
      <c r="L729" s="28"/>
      <c r="M729" s="29"/>
      <c r="N729" s="30">
        <f t="shared" si="156"/>
        <v>0</v>
      </c>
      <c r="O729" s="44" t="str">
        <f t="shared" si="150"/>
        <v/>
      </c>
      <c r="P729" s="44" t="str">
        <f t="shared" si="151"/>
        <v/>
      </c>
      <c r="Q729" s="44" t="str">
        <f t="shared" si="152"/>
        <v/>
      </c>
      <c r="R729" s="32" t="str">
        <f t="shared" si="153"/>
        <v/>
      </c>
      <c r="S729" s="33"/>
      <c r="T729" s="91"/>
      <c r="U729" s="35" t="str">
        <f t="shared" si="157"/>
        <v/>
      </c>
      <c r="V729" s="33"/>
      <c r="W729" s="36" t="str">
        <f t="shared" si="158"/>
        <v/>
      </c>
      <c r="X729" s="36" t="str">
        <f t="shared" si="154"/>
        <v/>
      </c>
      <c r="Y729" s="36" t="str">
        <f t="shared" si="155"/>
        <v/>
      </c>
    </row>
    <row r="730" spans="2:25" x14ac:dyDescent="0.25">
      <c r="B730" s="23"/>
      <c r="C730" s="23"/>
      <c r="D730" s="24"/>
      <c r="E730" s="24"/>
      <c r="F730" s="25">
        <f t="shared" si="149"/>
        <v>2.5</v>
      </c>
      <c r="G730" s="26"/>
      <c r="H730" s="26"/>
      <c r="I730" s="27"/>
      <c r="J730" s="26"/>
      <c r="K730" s="48"/>
      <c r="L730" s="28"/>
      <c r="M730" s="29"/>
      <c r="N730" s="30">
        <f t="shared" si="156"/>
        <v>0</v>
      </c>
      <c r="O730" s="44" t="str">
        <f t="shared" si="150"/>
        <v/>
      </c>
      <c r="P730" s="44" t="str">
        <f t="shared" si="151"/>
        <v/>
      </c>
      <c r="Q730" s="44" t="str">
        <f t="shared" si="152"/>
        <v/>
      </c>
      <c r="R730" s="32" t="str">
        <f t="shared" si="153"/>
        <v/>
      </c>
      <c r="S730" s="33"/>
      <c r="T730" s="91"/>
      <c r="U730" s="35" t="str">
        <f t="shared" si="157"/>
        <v/>
      </c>
      <c r="V730" s="33"/>
      <c r="W730" s="36" t="str">
        <f t="shared" si="158"/>
        <v/>
      </c>
      <c r="X730" s="36" t="str">
        <f t="shared" si="154"/>
        <v/>
      </c>
      <c r="Y730" s="36" t="str">
        <f t="shared" si="155"/>
        <v/>
      </c>
    </row>
    <row r="731" spans="2:25" x14ac:dyDescent="0.25">
      <c r="B731" s="23"/>
      <c r="C731" s="23"/>
      <c r="D731" s="24"/>
      <c r="E731" s="24"/>
      <c r="F731" s="25">
        <f t="shared" si="149"/>
        <v>2.5</v>
      </c>
      <c r="G731" s="26"/>
      <c r="H731" s="26"/>
      <c r="I731" s="27"/>
      <c r="J731" s="26"/>
      <c r="K731" s="48"/>
      <c r="L731" s="28"/>
      <c r="M731" s="29"/>
      <c r="N731" s="30">
        <f t="shared" si="156"/>
        <v>0</v>
      </c>
      <c r="O731" s="44" t="str">
        <f t="shared" si="150"/>
        <v/>
      </c>
      <c r="P731" s="44" t="str">
        <f t="shared" si="151"/>
        <v/>
      </c>
      <c r="Q731" s="44" t="str">
        <f t="shared" si="152"/>
        <v/>
      </c>
      <c r="R731" s="32" t="str">
        <f t="shared" si="153"/>
        <v/>
      </c>
      <c r="S731" s="33"/>
      <c r="T731" s="91"/>
      <c r="U731" s="35" t="str">
        <f t="shared" si="157"/>
        <v/>
      </c>
      <c r="V731" s="33"/>
      <c r="W731" s="36" t="str">
        <f t="shared" si="158"/>
        <v/>
      </c>
      <c r="X731" s="36" t="str">
        <f t="shared" si="154"/>
        <v/>
      </c>
      <c r="Y731" s="36" t="str">
        <f t="shared" si="155"/>
        <v/>
      </c>
    </row>
    <row r="732" spans="2:25" x14ac:dyDescent="0.25">
      <c r="B732" s="23"/>
      <c r="C732" s="23"/>
      <c r="D732" s="24"/>
      <c r="E732" s="24"/>
      <c r="F732" s="25">
        <f t="shared" si="149"/>
        <v>2.5</v>
      </c>
      <c r="G732" s="26"/>
      <c r="H732" s="26"/>
      <c r="I732" s="27"/>
      <c r="J732" s="26"/>
      <c r="K732" s="48"/>
      <c r="L732" s="28"/>
      <c r="M732" s="29"/>
      <c r="N732" s="30">
        <f t="shared" si="156"/>
        <v>0</v>
      </c>
      <c r="O732" s="44" t="str">
        <f t="shared" si="150"/>
        <v/>
      </c>
      <c r="P732" s="44" t="str">
        <f t="shared" si="151"/>
        <v/>
      </c>
      <c r="Q732" s="44" t="str">
        <f t="shared" si="152"/>
        <v/>
      </c>
      <c r="R732" s="32" t="str">
        <f t="shared" si="153"/>
        <v/>
      </c>
      <c r="S732" s="33"/>
      <c r="T732" s="91"/>
      <c r="U732" s="35" t="str">
        <f t="shared" si="157"/>
        <v/>
      </c>
      <c r="V732" s="33"/>
      <c r="W732" s="36" t="str">
        <f t="shared" si="158"/>
        <v/>
      </c>
      <c r="X732" s="36" t="str">
        <f t="shared" si="154"/>
        <v/>
      </c>
      <c r="Y732" s="36" t="str">
        <f t="shared" si="155"/>
        <v/>
      </c>
    </row>
    <row r="733" spans="2:25" x14ac:dyDescent="0.25">
      <c r="B733" s="23"/>
      <c r="C733" s="23"/>
      <c r="D733" s="24"/>
      <c r="E733" s="24"/>
      <c r="F733" s="25">
        <f t="shared" si="149"/>
        <v>2.5</v>
      </c>
      <c r="G733" s="26"/>
      <c r="H733" s="26"/>
      <c r="I733" s="27"/>
      <c r="J733" s="26"/>
      <c r="K733" s="48"/>
      <c r="L733" s="28"/>
      <c r="M733" s="29"/>
      <c r="N733" s="30">
        <f t="shared" si="156"/>
        <v>0</v>
      </c>
      <c r="O733" s="44" t="str">
        <f t="shared" si="150"/>
        <v/>
      </c>
      <c r="P733" s="44" t="str">
        <f t="shared" si="151"/>
        <v/>
      </c>
      <c r="Q733" s="44" t="str">
        <f t="shared" si="152"/>
        <v/>
      </c>
      <c r="R733" s="32" t="str">
        <f t="shared" si="153"/>
        <v/>
      </c>
      <c r="S733" s="33"/>
      <c r="T733" s="91"/>
      <c r="U733" s="35" t="str">
        <f t="shared" si="157"/>
        <v/>
      </c>
      <c r="V733" s="33"/>
      <c r="W733" s="36" t="str">
        <f t="shared" si="158"/>
        <v/>
      </c>
      <c r="X733" s="36" t="str">
        <f t="shared" si="154"/>
        <v/>
      </c>
      <c r="Y733" s="36" t="str">
        <f t="shared" si="155"/>
        <v/>
      </c>
    </row>
    <row r="734" spans="2:25" x14ac:dyDescent="0.25">
      <c r="B734" s="23"/>
      <c r="C734" s="23"/>
      <c r="D734" s="24"/>
      <c r="E734" s="24"/>
      <c r="F734" s="25">
        <f t="shared" si="149"/>
        <v>2.5</v>
      </c>
      <c r="G734" s="26"/>
      <c r="H734" s="26"/>
      <c r="I734" s="27"/>
      <c r="J734" s="26"/>
      <c r="K734" s="48"/>
      <c r="L734" s="28"/>
      <c r="M734" s="29"/>
      <c r="N734" s="30">
        <f t="shared" si="156"/>
        <v>0</v>
      </c>
      <c r="O734" s="44" t="str">
        <f t="shared" si="150"/>
        <v/>
      </c>
      <c r="P734" s="44" t="str">
        <f t="shared" si="151"/>
        <v/>
      </c>
      <c r="Q734" s="44" t="str">
        <f t="shared" si="152"/>
        <v/>
      </c>
      <c r="R734" s="32" t="str">
        <f t="shared" si="153"/>
        <v/>
      </c>
      <c r="S734" s="33"/>
      <c r="T734" s="91"/>
      <c r="U734" s="35" t="str">
        <f t="shared" si="157"/>
        <v/>
      </c>
      <c r="V734" s="33"/>
      <c r="W734" s="36" t="str">
        <f t="shared" si="158"/>
        <v/>
      </c>
      <c r="X734" s="36" t="str">
        <f t="shared" si="154"/>
        <v/>
      </c>
      <c r="Y734" s="36" t="str">
        <f t="shared" si="155"/>
        <v/>
      </c>
    </row>
    <row r="735" spans="2:25" x14ac:dyDescent="0.25">
      <c r="B735" s="23"/>
      <c r="C735" s="23"/>
      <c r="D735" s="24"/>
      <c r="E735" s="24"/>
      <c r="F735" s="25">
        <f t="shared" si="149"/>
        <v>2.5</v>
      </c>
      <c r="G735" s="26"/>
      <c r="H735" s="26"/>
      <c r="I735" s="27"/>
      <c r="J735" s="26"/>
      <c r="K735" s="48"/>
      <c r="L735" s="28"/>
      <c r="M735" s="29"/>
      <c r="N735" s="30">
        <f t="shared" si="156"/>
        <v>0</v>
      </c>
      <c r="O735" s="44" t="str">
        <f t="shared" si="150"/>
        <v/>
      </c>
      <c r="P735" s="44" t="str">
        <f t="shared" si="151"/>
        <v/>
      </c>
      <c r="Q735" s="44" t="str">
        <f t="shared" si="152"/>
        <v/>
      </c>
      <c r="R735" s="32" t="str">
        <f t="shared" si="153"/>
        <v/>
      </c>
      <c r="S735" s="33"/>
      <c r="T735" s="91"/>
      <c r="U735" s="35" t="str">
        <f t="shared" si="157"/>
        <v/>
      </c>
      <c r="V735" s="33"/>
      <c r="W735" s="36" t="str">
        <f t="shared" si="158"/>
        <v/>
      </c>
      <c r="X735" s="36" t="str">
        <f t="shared" si="154"/>
        <v/>
      </c>
      <c r="Y735" s="36" t="str">
        <f t="shared" si="155"/>
        <v/>
      </c>
    </row>
    <row r="736" spans="2:25" x14ac:dyDescent="0.25">
      <c r="B736" s="23"/>
      <c r="C736" s="23"/>
      <c r="D736" s="24"/>
      <c r="E736" s="24"/>
      <c r="F736" s="25">
        <f t="shared" si="149"/>
        <v>2.5</v>
      </c>
      <c r="G736" s="26"/>
      <c r="H736" s="26"/>
      <c r="I736" s="27"/>
      <c r="J736" s="26"/>
      <c r="K736" s="48"/>
      <c r="L736" s="28"/>
      <c r="M736" s="29"/>
      <c r="N736" s="30">
        <f t="shared" si="156"/>
        <v>0</v>
      </c>
      <c r="O736" s="44" t="str">
        <f t="shared" si="150"/>
        <v/>
      </c>
      <c r="P736" s="44" t="str">
        <f t="shared" si="151"/>
        <v/>
      </c>
      <c r="Q736" s="44" t="str">
        <f t="shared" si="152"/>
        <v/>
      </c>
      <c r="R736" s="32" t="str">
        <f t="shared" si="153"/>
        <v/>
      </c>
      <c r="S736" s="33"/>
      <c r="T736" s="91"/>
      <c r="U736" s="35" t="str">
        <f t="shared" si="157"/>
        <v/>
      </c>
      <c r="V736" s="33"/>
      <c r="W736" s="36" t="str">
        <f t="shared" si="158"/>
        <v/>
      </c>
      <c r="X736" s="36" t="str">
        <f t="shared" si="154"/>
        <v/>
      </c>
      <c r="Y736" s="36" t="str">
        <f t="shared" si="155"/>
        <v/>
      </c>
    </row>
    <row r="737" spans="2:25" x14ac:dyDescent="0.25">
      <c r="B737" s="23"/>
      <c r="C737" s="23"/>
      <c r="D737" s="24"/>
      <c r="E737" s="24"/>
      <c r="F737" s="25">
        <f t="shared" si="149"/>
        <v>2.5</v>
      </c>
      <c r="G737" s="26"/>
      <c r="H737" s="26"/>
      <c r="I737" s="27"/>
      <c r="J737" s="26"/>
      <c r="K737" s="48"/>
      <c r="L737" s="28"/>
      <c r="M737" s="29"/>
      <c r="N737" s="30">
        <f t="shared" si="156"/>
        <v>0</v>
      </c>
      <c r="O737" s="44" t="str">
        <f t="shared" si="150"/>
        <v/>
      </c>
      <c r="P737" s="44" t="str">
        <f t="shared" si="151"/>
        <v/>
      </c>
      <c r="Q737" s="44" t="str">
        <f t="shared" si="152"/>
        <v/>
      </c>
      <c r="R737" s="32" t="str">
        <f t="shared" si="153"/>
        <v/>
      </c>
      <c r="S737" s="33"/>
      <c r="T737" s="91"/>
      <c r="U737" s="35" t="str">
        <f t="shared" si="157"/>
        <v/>
      </c>
      <c r="V737" s="33"/>
      <c r="W737" s="36" t="str">
        <f t="shared" si="158"/>
        <v/>
      </c>
      <c r="X737" s="36" t="str">
        <f t="shared" si="154"/>
        <v/>
      </c>
      <c r="Y737" s="36" t="str">
        <f t="shared" si="155"/>
        <v/>
      </c>
    </row>
    <row r="738" spans="2:25" x14ac:dyDescent="0.25">
      <c r="B738" s="23"/>
      <c r="C738" s="23"/>
      <c r="D738" s="24"/>
      <c r="E738" s="24"/>
      <c r="F738" s="25">
        <f t="shared" si="149"/>
        <v>2.5</v>
      </c>
      <c r="G738" s="26"/>
      <c r="H738" s="26"/>
      <c r="I738" s="27"/>
      <c r="J738" s="26"/>
      <c r="K738" s="48"/>
      <c r="L738" s="28"/>
      <c r="M738" s="29"/>
      <c r="N738" s="30">
        <f t="shared" si="156"/>
        <v>0</v>
      </c>
      <c r="O738" s="44" t="str">
        <f t="shared" si="150"/>
        <v/>
      </c>
      <c r="P738" s="44" t="str">
        <f t="shared" si="151"/>
        <v/>
      </c>
      <c r="Q738" s="44" t="str">
        <f t="shared" si="152"/>
        <v/>
      </c>
      <c r="R738" s="32" t="str">
        <f t="shared" si="153"/>
        <v/>
      </c>
      <c r="S738" s="33"/>
      <c r="T738" s="91"/>
      <c r="U738" s="35" t="str">
        <f t="shared" si="157"/>
        <v/>
      </c>
      <c r="V738" s="33"/>
      <c r="W738" s="36" t="str">
        <f t="shared" si="158"/>
        <v/>
      </c>
      <c r="X738" s="36" t="str">
        <f t="shared" si="154"/>
        <v/>
      </c>
      <c r="Y738" s="36" t="str">
        <f t="shared" si="155"/>
        <v/>
      </c>
    </row>
    <row r="739" spans="2:25" x14ac:dyDescent="0.25">
      <c r="B739" s="23"/>
      <c r="C739" s="23"/>
      <c r="D739" s="24"/>
      <c r="E739" s="24"/>
      <c r="F739" s="25">
        <f t="shared" si="149"/>
        <v>2.5</v>
      </c>
      <c r="G739" s="26"/>
      <c r="H739" s="26"/>
      <c r="I739" s="27"/>
      <c r="J739" s="26"/>
      <c r="K739" s="48"/>
      <c r="L739" s="28"/>
      <c r="M739" s="29"/>
      <c r="N739" s="30">
        <f t="shared" si="156"/>
        <v>0</v>
      </c>
      <c r="O739" s="44" t="str">
        <f t="shared" si="150"/>
        <v/>
      </c>
      <c r="P739" s="44" t="str">
        <f t="shared" si="151"/>
        <v/>
      </c>
      <c r="Q739" s="44" t="str">
        <f t="shared" si="152"/>
        <v/>
      </c>
      <c r="R739" s="32" t="str">
        <f t="shared" si="153"/>
        <v/>
      </c>
      <c r="S739" s="33"/>
      <c r="T739" s="91"/>
      <c r="U739" s="35" t="str">
        <f t="shared" si="157"/>
        <v/>
      </c>
      <c r="V739" s="33"/>
      <c r="W739" s="36" t="str">
        <f t="shared" si="158"/>
        <v/>
      </c>
      <c r="X739" s="36" t="str">
        <f t="shared" si="154"/>
        <v/>
      </c>
      <c r="Y739" s="36" t="str">
        <f t="shared" si="155"/>
        <v/>
      </c>
    </row>
    <row r="740" spans="2:25" x14ac:dyDescent="0.25">
      <c r="B740" s="23"/>
      <c r="C740" s="23"/>
      <c r="D740" s="24"/>
      <c r="E740" s="24"/>
      <c r="F740" s="25">
        <f t="shared" si="149"/>
        <v>2.5</v>
      </c>
      <c r="G740" s="26"/>
      <c r="H740" s="26"/>
      <c r="I740" s="27"/>
      <c r="J740" s="26"/>
      <c r="K740" s="48"/>
      <c r="L740" s="28"/>
      <c r="M740" s="29"/>
      <c r="N740" s="30">
        <f t="shared" si="156"/>
        <v>0</v>
      </c>
      <c r="O740" s="44" t="str">
        <f t="shared" si="150"/>
        <v/>
      </c>
      <c r="P740" s="44" t="str">
        <f t="shared" si="151"/>
        <v/>
      </c>
      <c r="Q740" s="44" t="str">
        <f t="shared" si="152"/>
        <v/>
      </c>
      <c r="R740" s="32" t="str">
        <f t="shared" si="153"/>
        <v/>
      </c>
      <c r="S740" s="33"/>
      <c r="T740" s="91"/>
      <c r="U740" s="35" t="str">
        <f t="shared" si="157"/>
        <v/>
      </c>
      <c r="V740" s="33"/>
      <c r="W740" s="36" t="str">
        <f t="shared" si="158"/>
        <v/>
      </c>
      <c r="X740" s="36" t="str">
        <f t="shared" si="154"/>
        <v/>
      </c>
      <c r="Y740" s="36" t="str">
        <f t="shared" si="155"/>
        <v/>
      </c>
    </row>
    <row r="741" spans="2:25" x14ac:dyDescent="0.25">
      <c r="B741" s="23"/>
      <c r="C741" s="23"/>
      <c r="D741" s="24"/>
      <c r="E741" s="24"/>
      <c r="F741" s="25">
        <f t="shared" si="149"/>
        <v>2.5</v>
      </c>
      <c r="G741" s="26"/>
      <c r="H741" s="26"/>
      <c r="I741" s="27"/>
      <c r="J741" s="26"/>
      <c r="K741" s="48"/>
      <c r="L741" s="28"/>
      <c r="M741" s="29"/>
      <c r="N741" s="30">
        <f t="shared" si="156"/>
        <v>0</v>
      </c>
      <c r="O741" s="44" t="str">
        <f t="shared" si="150"/>
        <v/>
      </c>
      <c r="P741" s="44" t="str">
        <f t="shared" si="151"/>
        <v/>
      </c>
      <c r="Q741" s="44" t="str">
        <f t="shared" si="152"/>
        <v/>
      </c>
      <c r="R741" s="32" t="str">
        <f t="shared" si="153"/>
        <v/>
      </c>
      <c r="S741" s="33"/>
      <c r="T741" s="91"/>
      <c r="U741" s="35" t="str">
        <f t="shared" si="157"/>
        <v/>
      </c>
      <c r="V741" s="33"/>
      <c r="W741" s="36" t="str">
        <f t="shared" si="158"/>
        <v/>
      </c>
      <c r="X741" s="36" t="str">
        <f t="shared" si="154"/>
        <v/>
      </c>
      <c r="Y741" s="36" t="str">
        <f t="shared" si="155"/>
        <v/>
      </c>
    </row>
    <row r="742" spans="2:25" x14ac:dyDescent="0.25">
      <c r="B742" s="23"/>
      <c r="C742" s="23"/>
      <c r="D742" s="24"/>
      <c r="E742" s="24"/>
      <c r="F742" s="25">
        <f t="shared" si="149"/>
        <v>2.5</v>
      </c>
      <c r="G742" s="26"/>
      <c r="H742" s="26"/>
      <c r="I742" s="27"/>
      <c r="J742" s="26"/>
      <c r="K742" s="48"/>
      <c r="L742" s="28"/>
      <c r="M742" s="29"/>
      <c r="N742" s="30">
        <f t="shared" si="156"/>
        <v>0</v>
      </c>
      <c r="O742" s="44" t="str">
        <f t="shared" si="150"/>
        <v/>
      </c>
      <c r="P742" s="44" t="str">
        <f t="shared" si="151"/>
        <v/>
      </c>
      <c r="Q742" s="44" t="str">
        <f t="shared" si="152"/>
        <v/>
      </c>
      <c r="R742" s="32" t="str">
        <f t="shared" si="153"/>
        <v/>
      </c>
      <c r="S742" s="33"/>
      <c r="T742" s="91"/>
      <c r="U742" s="35" t="str">
        <f t="shared" si="157"/>
        <v/>
      </c>
      <c r="V742" s="33"/>
      <c r="W742" s="36" t="str">
        <f t="shared" si="158"/>
        <v/>
      </c>
      <c r="X742" s="36" t="str">
        <f t="shared" si="154"/>
        <v/>
      </c>
      <c r="Y742" s="36" t="str">
        <f t="shared" si="155"/>
        <v/>
      </c>
    </row>
    <row r="743" spans="2:25" x14ac:dyDescent="0.25">
      <c r="B743" s="23"/>
      <c r="C743" s="23"/>
      <c r="D743" s="24"/>
      <c r="E743" s="24"/>
      <c r="F743" s="25">
        <f t="shared" si="149"/>
        <v>2.5</v>
      </c>
      <c r="G743" s="26"/>
      <c r="H743" s="26"/>
      <c r="I743" s="27"/>
      <c r="J743" s="26"/>
      <c r="K743" s="48"/>
      <c r="L743" s="28"/>
      <c r="M743" s="29"/>
      <c r="N743" s="30">
        <f t="shared" si="156"/>
        <v>0</v>
      </c>
      <c r="O743" s="44" t="str">
        <f t="shared" si="150"/>
        <v/>
      </c>
      <c r="P743" s="44" t="str">
        <f t="shared" si="151"/>
        <v/>
      </c>
      <c r="Q743" s="44" t="str">
        <f t="shared" si="152"/>
        <v/>
      </c>
      <c r="R743" s="32" t="str">
        <f t="shared" si="153"/>
        <v/>
      </c>
      <c r="S743" s="33"/>
      <c r="T743" s="91"/>
      <c r="U743" s="35" t="str">
        <f t="shared" si="157"/>
        <v/>
      </c>
      <c r="V743" s="33"/>
      <c r="W743" s="36" t="str">
        <f t="shared" si="158"/>
        <v/>
      </c>
      <c r="X743" s="36" t="str">
        <f t="shared" si="154"/>
        <v/>
      </c>
      <c r="Y743" s="36" t="str">
        <f t="shared" si="155"/>
        <v/>
      </c>
    </row>
    <row r="744" spans="2:25" x14ac:dyDescent="0.25">
      <c r="B744" s="23"/>
      <c r="C744" s="23"/>
      <c r="D744" s="24"/>
      <c r="E744" s="24"/>
      <c r="F744" s="25">
        <f t="shared" si="149"/>
        <v>2.5</v>
      </c>
      <c r="G744" s="26"/>
      <c r="H744" s="26"/>
      <c r="I744" s="27"/>
      <c r="J744" s="26"/>
      <c r="K744" s="48"/>
      <c r="L744" s="28"/>
      <c r="M744" s="29"/>
      <c r="N744" s="30">
        <f t="shared" si="156"/>
        <v>0</v>
      </c>
      <c r="O744" s="44" t="str">
        <f t="shared" si="150"/>
        <v/>
      </c>
      <c r="P744" s="44" t="str">
        <f t="shared" si="151"/>
        <v/>
      </c>
      <c r="Q744" s="44" t="str">
        <f t="shared" si="152"/>
        <v/>
      </c>
      <c r="R744" s="32" t="str">
        <f t="shared" si="153"/>
        <v/>
      </c>
      <c r="S744" s="33"/>
      <c r="T744" s="91"/>
      <c r="U744" s="35" t="str">
        <f t="shared" si="157"/>
        <v/>
      </c>
      <c r="V744" s="33"/>
      <c r="W744" s="36" t="str">
        <f t="shared" si="158"/>
        <v/>
      </c>
      <c r="X744" s="36" t="str">
        <f t="shared" si="154"/>
        <v/>
      </c>
      <c r="Y744" s="36" t="str">
        <f t="shared" si="155"/>
        <v/>
      </c>
    </row>
    <row r="745" spans="2:25" x14ac:dyDescent="0.25">
      <c r="B745" s="23"/>
      <c r="C745" s="23"/>
      <c r="D745" s="24"/>
      <c r="E745" s="24"/>
      <c r="F745" s="25">
        <f t="shared" si="149"/>
        <v>2.5</v>
      </c>
      <c r="G745" s="26"/>
      <c r="H745" s="26"/>
      <c r="I745" s="27"/>
      <c r="J745" s="26"/>
      <c r="K745" s="48"/>
      <c r="L745" s="28"/>
      <c r="M745" s="29"/>
      <c r="N745" s="30">
        <f t="shared" si="156"/>
        <v>0</v>
      </c>
      <c r="O745" s="44" t="str">
        <f t="shared" si="150"/>
        <v/>
      </c>
      <c r="P745" s="44" t="str">
        <f t="shared" si="151"/>
        <v/>
      </c>
      <c r="Q745" s="44" t="str">
        <f t="shared" si="152"/>
        <v/>
      </c>
      <c r="R745" s="32" t="str">
        <f t="shared" si="153"/>
        <v/>
      </c>
      <c r="S745" s="33"/>
      <c r="T745" s="91"/>
      <c r="U745" s="35" t="str">
        <f t="shared" si="157"/>
        <v/>
      </c>
      <c r="V745" s="33"/>
      <c r="W745" s="36" t="str">
        <f t="shared" si="158"/>
        <v/>
      </c>
      <c r="X745" s="36" t="str">
        <f t="shared" si="154"/>
        <v/>
      </c>
      <c r="Y745" s="36" t="str">
        <f t="shared" si="155"/>
        <v/>
      </c>
    </row>
    <row r="746" spans="2:25" x14ac:dyDescent="0.25">
      <c r="B746" s="23"/>
      <c r="C746" s="23"/>
      <c r="D746" s="24"/>
      <c r="E746" s="24"/>
      <c r="F746" s="25">
        <f t="shared" si="149"/>
        <v>2.5</v>
      </c>
      <c r="G746" s="26"/>
      <c r="H746" s="26"/>
      <c r="I746" s="27"/>
      <c r="J746" s="26"/>
      <c r="K746" s="48"/>
      <c r="L746" s="28"/>
      <c r="M746" s="29"/>
      <c r="N746" s="30">
        <f t="shared" si="156"/>
        <v>0</v>
      </c>
      <c r="O746" s="44" t="str">
        <f t="shared" si="150"/>
        <v/>
      </c>
      <c r="P746" s="44" t="str">
        <f t="shared" si="151"/>
        <v/>
      </c>
      <c r="Q746" s="44" t="str">
        <f t="shared" si="152"/>
        <v/>
      </c>
      <c r="R746" s="32" t="str">
        <f t="shared" si="153"/>
        <v/>
      </c>
      <c r="S746" s="33"/>
      <c r="T746" s="91"/>
      <c r="U746" s="35" t="str">
        <f t="shared" si="157"/>
        <v/>
      </c>
      <c r="V746" s="33"/>
      <c r="W746" s="36" t="str">
        <f t="shared" si="158"/>
        <v/>
      </c>
      <c r="X746" s="36" t="str">
        <f t="shared" si="154"/>
        <v/>
      </c>
      <c r="Y746" s="36" t="str">
        <f t="shared" si="155"/>
        <v/>
      </c>
    </row>
    <row r="747" spans="2:25" x14ac:dyDescent="0.25">
      <c r="B747" s="23"/>
      <c r="C747" s="23"/>
      <c r="D747" s="24"/>
      <c r="E747" s="24"/>
      <c r="F747" s="25">
        <f t="shared" si="149"/>
        <v>2.5</v>
      </c>
      <c r="G747" s="26"/>
      <c r="H747" s="26"/>
      <c r="I747" s="27"/>
      <c r="J747" s="26"/>
      <c r="K747" s="48"/>
      <c r="L747" s="28"/>
      <c r="M747" s="29"/>
      <c r="N747" s="30">
        <f t="shared" si="156"/>
        <v>0</v>
      </c>
      <c r="O747" s="44" t="str">
        <f t="shared" si="150"/>
        <v/>
      </c>
      <c r="P747" s="44" t="str">
        <f t="shared" si="151"/>
        <v/>
      </c>
      <c r="Q747" s="44" t="str">
        <f t="shared" si="152"/>
        <v/>
      </c>
      <c r="R747" s="32" t="str">
        <f t="shared" si="153"/>
        <v/>
      </c>
      <c r="S747" s="33"/>
      <c r="T747" s="91"/>
      <c r="U747" s="35" t="str">
        <f t="shared" si="157"/>
        <v/>
      </c>
      <c r="V747" s="33"/>
      <c r="W747" s="36" t="str">
        <f t="shared" si="158"/>
        <v/>
      </c>
      <c r="X747" s="36" t="str">
        <f t="shared" si="154"/>
        <v/>
      </c>
      <c r="Y747" s="36" t="str">
        <f t="shared" si="155"/>
        <v/>
      </c>
    </row>
    <row r="748" spans="2:25" x14ac:dyDescent="0.25">
      <c r="B748" s="23"/>
      <c r="C748" s="23"/>
      <c r="D748" s="24"/>
      <c r="E748" s="24"/>
      <c r="F748" s="25">
        <f t="shared" si="149"/>
        <v>2.5</v>
      </c>
      <c r="G748" s="26"/>
      <c r="H748" s="26"/>
      <c r="I748" s="27"/>
      <c r="J748" s="26"/>
      <c r="K748" s="48"/>
      <c r="L748" s="28"/>
      <c r="M748" s="29"/>
      <c r="N748" s="30">
        <f t="shared" si="156"/>
        <v>0</v>
      </c>
      <c r="O748" s="44" t="str">
        <f t="shared" si="150"/>
        <v/>
      </c>
      <c r="P748" s="44" t="str">
        <f t="shared" si="151"/>
        <v/>
      </c>
      <c r="Q748" s="44" t="str">
        <f t="shared" si="152"/>
        <v/>
      </c>
      <c r="R748" s="32" t="str">
        <f t="shared" si="153"/>
        <v/>
      </c>
      <c r="S748" s="33"/>
      <c r="T748" s="91"/>
      <c r="U748" s="35" t="str">
        <f t="shared" si="157"/>
        <v/>
      </c>
      <c r="V748" s="33"/>
      <c r="W748" s="36" t="str">
        <f t="shared" si="158"/>
        <v/>
      </c>
      <c r="X748" s="36" t="str">
        <f t="shared" si="154"/>
        <v/>
      </c>
      <c r="Y748" s="36" t="str">
        <f t="shared" si="155"/>
        <v/>
      </c>
    </row>
    <row r="749" spans="2:25" x14ac:dyDescent="0.25">
      <c r="B749" s="23"/>
      <c r="C749" s="23"/>
      <c r="D749" s="24"/>
      <c r="E749" s="24"/>
      <c r="F749" s="25">
        <f t="shared" si="149"/>
        <v>2.5</v>
      </c>
      <c r="G749" s="26"/>
      <c r="H749" s="26"/>
      <c r="I749" s="27"/>
      <c r="J749" s="26"/>
      <c r="K749" s="48"/>
      <c r="L749" s="28"/>
      <c r="M749" s="29"/>
      <c r="N749" s="30">
        <f t="shared" si="156"/>
        <v>0</v>
      </c>
      <c r="O749" s="44" t="str">
        <f t="shared" si="150"/>
        <v/>
      </c>
      <c r="P749" s="44" t="str">
        <f t="shared" si="151"/>
        <v/>
      </c>
      <c r="Q749" s="44" t="str">
        <f t="shared" si="152"/>
        <v/>
      </c>
      <c r="R749" s="32" t="str">
        <f t="shared" si="153"/>
        <v/>
      </c>
      <c r="S749" s="33"/>
      <c r="T749" s="91"/>
      <c r="U749" s="35" t="str">
        <f t="shared" si="157"/>
        <v/>
      </c>
      <c r="V749" s="33"/>
      <c r="W749" s="36" t="str">
        <f t="shared" si="158"/>
        <v/>
      </c>
      <c r="X749" s="36" t="str">
        <f t="shared" si="154"/>
        <v/>
      </c>
      <c r="Y749" s="36" t="str">
        <f t="shared" si="155"/>
        <v/>
      </c>
    </row>
    <row r="750" spans="2:25" x14ac:dyDescent="0.25">
      <c r="B750" s="23"/>
      <c r="C750" s="23"/>
      <c r="D750" s="24"/>
      <c r="E750" s="24"/>
      <c r="F750" s="25">
        <f t="shared" si="149"/>
        <v>2.5</v>
      </c>
      <c r="G750" s="26"/>
      <c r="H750" s="26"/>
      <c r="I750" s="27"/>
      <c r="J750" s="26"/>
      <c r="K750" s="48"/>
      <c r="L750" s="28"/>
      <c r="M750" s="29"/>
      <c r="N750" s="30">
        <f t="shared" si="156"/>
        <v>0</v>
      </c>
      <c r="O750" s="44" t="str">
        <f t="shared" si="150"/>
        <v/>
      </c>
      <c r="P750" s="44" t="str">
        <f t="shared" si="151"/>
        <v/>
      </c>
      <c r="Q750" s="44" t="str">
        <f t="shared" si="152"/>
        <v/>
      </c>
      <c r="R750" s="32" t="str">
        <f t="shared" si="153"/>
        <v/>
      </c>
      <c r="S750" s="33"/>
      <c r="T750" s="91"/>
      <c r="U750" s="35" t="str">
        <f t="shared" si="157"/>
        <v/>
      </c>
      <c r="V750" s="33"/>
      <c r="W750" s="36" t="str">
        <f t="shared" si="158"/>
        <v/>
      </c>
      <c r="X750" s="36" t="str">
        <f t="shared" si="154"/>
        <v/>
      </c>
      <c r="Y750" s="36" t="str">
        <f t="shared" si="155"/>
        <v/>
      </c>
    </row>
    <row r="751" spans="2:25" x14ac:dyDescent="0.25">
      <c r="B751" s="23"/>
      <c r="C751" s="23"/>
      <c r="D751" s="24"/>
      <c r="E751" s="24"/>
      <c r="F751" s="25">
        <f t="shared" si="149"/>
        <v>2.5</v>
      </c>
      <c r="G751" s="26"/>
      <c r="H751" s="26"/>
      <c r="I751" s="27"/>
      <c r="J751" s="26"/>
      <c r="K751" s="48"/>
      <c r="L751" s="28"/>
      <c r="M751" s="29"/>
      <c r="N751" s="30">
        <f t="shared" si="156"/>
        <v>0</v>
      </c>
      <c r="O751" s="44" t="str">
        <f t="shared" si="150"/>
        <v/>
      </c>
      <c r="P751" s="44" t="str">
        <f t="shared" si="151"/>
        <v/>
      </c>
      <c r="Q751" s="44" t="str">
        <f t="shared" si="152"/>
        <v/>
      </c>
      <c r="R751" s="32" t="str">
        <f t="shared" si="153"/>
        <v/>
      </c>
      <c r="S751" s="33"/>
      <c r="T751" s="91"/>
      <c r="U751" s="35" t="str">
        <f t="shared" si="157"/>
        <v/>
      </c>
      <c r="V751" s="33"/>
      <c r="W751" s="36" t="str">
        <f t="shared" si="158"/>
        <v/>
      </c>
      <c r="X751" s="36" t="str">
        <f t="shared" si="154"/>
        <v/>
      </c>
      <c r="Y751" s="36" t="str">
        <f t="shared" si="155"/>
        <v/>
      </c>
    </row>
    <row r="752" spans="2:25" x14ac:dyDescent="0.25">
      <c r="B752" s="23"/>
      <c r="C752" s="23"/>
      <c r="D752" s="24"/>
      <c r="E752" s="24"/>
      <c r="F752" s="25">
        <f t="shared" si="149"/>
        <v>2.5</v>
      </c>
      <c r="G752" s="26"/>
      <c r="H752" s="26"/>
      <c r="I752" s="27"/>
      <c r="J752" s="26"/>
      <c r="K752" s="48"/>
      <c r="L752" s="28"/>
      <c r="M752" s="29"/>
      <c r="N752" s="30">
        <f t="shared" si="156"/>
        <v>0</v>
      </c>
      <c r="O752" s="44" t="str">
        <f t="shared" si="150"/>
        <v/>
      </c>
      <c r="P752" s="44" t="str">
        <f t="shared" si="151"/>
        <v/>
      </c>
      <c r="Q752" s="44" t="str">
        <f t="shared" si="152"/>
        <v/>
      </c>
      <c r="R752" s="32" t="str">
        <f t="shared" si="153"/>
        <v/>
      </c>
      <c r="S752" s="33"/>
      <c r="T752" s="91"/>
      <c r="U752" s="35" t="str">
        <f t="shared" si="157"/>
        <v/>
      </c>
      <c r="V752" s="33"/>
      <c r="W752" s="36" t="str">
        <f t="shared" si="158"/>
        <v/>
      </c>
      <c r="X752" s="36" t="str">
        <f t="shared" si="154"/>
        <v/>
      </c>
      <c r="Y752" s="36" t="str">
        <f t="shared" si="155"/>
        <v/>
      </c>
    </row>
    <row r="753" spans="2:25" x14ac:dyDescent="0.25">
      <c r="B753" s="23"/>
      <c r="C753" s="23"/>
      <c r="D753" s="24"/>
      <c r="E753" s="24"/>
      <c r="F753" s="25">
        <f t="shared" si="149"/>
        <v>2.5</v>
      </c>
      <c r="G753" s="26"/>
      <c r="H753" s="26"/>
      <c r="I753" s="27"/>
      <c r="J753" s="26"/>
      <c r="K753" s="48"/>
      <c r="L753" s="28"/>
      <c r="M753" s="29"/>
      <c r="N753" s="30">
        <f t="shared" si="156"/>
        <v>0</v>
      </c>
      <c r="O753" s="44" t="str">
        <f t="shared" si="150"/>
        <v/>
      </c>
      <c r="P753" s="44" t="str">
        <f t="shared" si="151"/>
        <v/>
      </c>
      <c r="Q753" s="44" t="str">
        <f t="shared" si="152"/>
        <v/>
      </c>
      <c r="R753" s="32" t="str">
        <f t="shared" si="153"/>
        <v/>
      </c>
      <c r="S753" s="33"/>
      <c r="T753" s="91"/>
      <c r="U753" s="35" t="str">
        <f t="shared" si="157"/>
        <v/>
      </c>
      <c r="V753" s="33"/>
      <c r="W753" s="36" t="str">
        <f t="shared" si="158"/>
        <v/>
      </c>
      <c r="X753" s="36" t="str">
        <f t="shared" si="154"/>
        <v/>
      </c>
      <c r="Y753" s="36" t="str">
        <f t="shared" si="155"/>
        <v/>
      </c>
    </row>
    <row r="754" spans="2:25" x14ac:dyDescent="0.25">
      <c r="B754" s="23"/>
      <c r="C754" s="23"/>
      <c r="D754" s="24"/>
      <c r="E754" s="24"/>
      <c r="F754" s="25">
        <f t="shared" si="149"/>
        <v>2.5</v>
      </c>
      <c r="G754" s="26"/>
      <c r="H754" s="26"/>
      <c r="I754" s="27"/>
      <c r="J754" s="26"/>
      <c r="K754" s="48"/>
      <c r="L754" s="28"/>
      <c r="M754" s="29"/>
      <c r="N754" s="30">
        <f t="shared" si="156"/>
        <v>0</v>
      </c>
      <c r="O754" s="44" t="str">
        <f t="shared" si="150"/>
        <v/>
      </c>
      <c r="P754" s="44" t="str">
        <f t="shared" si="151"/>
        <v/>
      </c>
      <c r="Q754" s="44" t="str">
        <f t="shared" si="152"/>
        <v/>
      </c>
      <c r="R754" s="32" t="str">
        <f t="shared" si="153"/>
        <v/>
      </c>
      <c r="S754" s="33"/>
      <c r="T754" s="91"/>
      <c r="U754" s="35" t="str">
        <f t="shared" si="157"/>
        <v/>
      </c>
      <c r="V754" s="33"/>
      <c r="W754" s="36" t="str">
        <f t="shared" si="158"/>
        <v/>
      </c>
      <c r="X754" s="36" t="str">
        <f t="shared" si="154"/>
        <v/>
      </c>
      <c r="Y754" s="36" t="str">
        <f t="shared" si="155"/>
        <v/>
      </c>
    </row>
    <row r="755" spans="2:25" x14ac:dyDescent="0.25">
      <c r="B755" s="23"/>
      <c r="C755" s="23"/>
      <c r="D755" s="24"/>
      <c r="E755" s="24"/>
      <c r="F755" s="25">
        <f t="shared" si="149"/>
        <v>2.5</v>
      </c>
      <c r="G755" s="26"/>
      <c r="H755" s="26"/>
      <c r="I755" s="27"/>
      <c r="J755" s="26"/>
      <c r="K755" s="48"/>
      <c r="L755" s="28"/>
      <c r="M755" s="29"/>
      <c r="N755" s="30">
        <f t="shared" si="156"/>
        <v>0</v>
      </c>
      <c r="O755" s="44" t="str">
        <f t="shared" si="150"/>
        <v/>
      </c>
      <c r="P755" s="44" t="str">
        <f t="shared" si="151"/>
        <v/>
      </c>
      <c r="Q755" s="44" t="str">
        <f t="shared" si="152"/>
        <v/>
      </c>
      <c r="R755" s="32" t="str">
        <f t="shared" si="153"/>
        <v/>
      </c>
      <c r="S755" s="33"/>
      <c r="T755" s="91"/>
      <c r="U755" s="35" t="str">
        <f t="shared" si="157"/>
        <v/>
      </c>
      <c r="V755" s="33"/>
      <c r="W755" s="36" t="str">
        <f t="shared" si="158"/>
        <v/>
      </c>
      <c r="X755" s="36" t="str">
        <f t="shared" si="154"/>
        <v/>
      </c>
      <c r="Y755" s="36" t="str">
        <f t="shared" si="155"/>
        <v/>
      </c>
    </row>
    <row r="756" spans="2:25" x14ac:dyDescent="0.25">
      <c r="B756" s="23"/>
      <c r="C756" s="23"/>
      <c r="D756" s="24"/>
      <c r="E756" s="24"/>
      <c r="F756" s="25">
        <f t="shared" si="149"/>
        <v>2.5</v>
      </c>
      <c r="G756" s="26"/>
      <c r="H756" s="26"/>
      <c r="I756" s="27"/>
      <c r="J756" s="26"/>
      <c r="K756" s="48"/>
      <c r="L756" s="28"/>
      <c r="M756" s="29"/>
      <c r="N756" s="30">
        <f t="shared" si="156"/>
        <v>0</v>
      </c>
      <c r="O756" s="44" t="str">
        <f t="shared" si="150"/>
        <v/>
      </c>
      <c r="P756" s="44" t="str">
        <f t="shared" si="151"/>
        <v/>
      </c>
      <c r="Q756" s="44" t="str">
        <f t="shared" si="152"/>
        <v/>
      </c>
      <c r="R756" s="32" t="str">
        <f t="shared" si="153"/>
        <v/>
      </c>
      <c r="S756" s="33"/>
      <c r="T756" s="91"/>
      <c r="U756" s="35" t="str">
        <f t="shared" si="157"/>
        <v/>
      </c>
      <c r="V756" s="33"/>
      <c r="W756" s="36" t="str">
        <f t="shared" si="158"/>
        <v/>
      </c>
      <c r="X756" s="36" t="str">
        <f t="shared" si="154"/>
        <v/>
      </c>
      <c r="Y756" s="36" t="str">
        <f t="shared" si="155"/>
        <v/>
      </c>
    </row>
    <row r="757" spans="2:25" x14ac:dyDescent="0.25">
      <c r="B757" s="23"/>
      <c r="C757" s="23"/>
      <c r="D757" s="24"/>
      <c r="E757" s="24"/>
      <c r="F757" s="25">
        <f t="shared" si="149"/>
        <v>2.5</v>
      </c>
      <c r="G757" s="26"/>
      <c r="H757" s="26"/>
      <c r="I757" s="27"/>
      <c r="J757" s="26"/>
      <c r="K757" s="48"/>
      <c r="L757" s="28"/>
      <c r="M757" s="29"/>
      <c r="N757" s="30">
        <f t="shared" si="156"/>
        <v>0</v>
      </c>
      <c r="O757" s="44" t="str">
        <f t="shared" si="150"/>
        <v/>
      </c>
      <c r="P757" s="44" t="str">
        <f t="shared" si="151"/>
        <v/>
      </c>
      <c r="Q757" s="44" t="str">
        <f t="shared" si="152"/>
        <v/>
      </c>
      <c r="R757" s="32" t="str">
        <f t="shared" si="153"/>
        <v/>
      </c>
      <c r="S757" s="33"/>
      <c r="T757" s="91"/>
      <c r="U757" s="35" t="str">
        <f t="shared" si="157"/>
        <v/>
      </c>
      <c r="V757" s="33"/>
      <c r="W757" s="36" t="str">
        <f t="shared" si="158"/>
        <v/>
      </c>
      <c r="X757" s="36" t="str">
        <f t="shared" si="154"/>
        <v/>
      </c>
      <c r="Y757" s="36" t="str">
        <f t="shared" si="155"/>
        <v/>
      </c>
    </row>
    <row r="758" spans="2:25" x14ac:dyDescent="0.25">
      <c r="B758" s="23"/>
      <c r="C758" s="23"/>
      <c r="D758" s="24"/>
      <c r="E758" s="24"/>
      <c r="F758" s="25">
        <f t="shared" si="149"/>
        <v>2.5</v>
      </c>
      <c r="G758" s="26"/>
      <c r="H758" s="26"/>
      <c r="I758" s="27"/>
      <c r="J758" s="26"/>
      <c r="K758" s="48"/>
      <c r="L758" s="28"/>
      <c r="M758" s="29"/>
      <c r="N758" s="30">
        <f t="shared" si="156"/>
        <v>0</v>
      </c>
      <c r="O758" s="44" t="str">
        <f t="shared" si="150"/>
        <v/>
      </c>
      <c r="P758" s="44" t="str">
        <f t="shared" si="151"/>
        <v/>
      </c>
      <c r="Q758" s="44" t="str">
        <f t="shared" si="152"/>
        <v/>
      </c>
      <c r="R758" s="32" t="str">
        <f t="shared" si="153"/>
        <v/>
      </c>
      <c r="S758" s="33"/>
      <c r="T758" s="91"/>
      <c r="U758" s="35" t="str">
        <f t="shared" si="157"/>
        <v/>
      </c>
      <c r="V758" s="33"/>
      <c r="W758" s="36" t="str">
        <f t="shared" si="158"/>
        <v/>
      </c>
      <c r="X758" s="36" t="str">
        <f t="shared" si="154"/>
        <v/>
      </c>
      <c r="Y758" s="36" t="str">
        <f t="shared" si="155"/>
        <v/>
      </c>
    </row>
    <row r="759" spans="2:25" x14ac:dyDescent="0.25">
      <c r="B759" s="23"/>
      <c r="C759" s="23"/>
      <c r="D759" s="24"/>
      <c r="E759" s="24"/>
      <c r="F759" s="25">
        <f t="shared" si="149"/>
        <v>2.5</v>
      </c>
      <c r="G759" s="26"/>
      <c r="H759" s="26"/>
      <c r="I759" s="27"/>
      <c r="J759" s="26"/>
      <c r="K759" s="48"/>
      <c r="L759" s="28"/>
      <c r="M759" s="29"/>
      <c r="N759" s="30">
        <f t="shared" si="156"/>
        <v>0</v>
      </c>
      <c r="O759" s="44" t="str">
        <f t="shared" si="150"/>
        <v/>
      </c>
      <c r="P759" s="44" t="str">
        <f t="shared" si="151"/>
        <v/>
      </c>
      <c r="Q759" s="44" t="str">
        <f t="shared" si="152"/>
        <v/>
      </c>
      <c r="R759" s="32" t="str">
        <f t="shared" si="153"/>
        <v/>
      </c>
      <c r="S759" s="33"/>
      <c r="T759" s="91"/>
      <c r="U759" s="35" t="str">
        <f t="shared" si="157"/>
        <v/>
      </c>
      <c r="V759" s="33"/>
      <c r="W759" s="36" t="str">
        <f t="shared" si="158"/>
        <v/>
      </c>
      <c r="X759" s="36" t="str">
        <f t="shared" si="154"/>
        <v/>
      </c>
      <c r="Y759" s="36" t="str">
        <f t="shared" si="155"/>
        <v/>
      </c>
    </row>
    <row r="760" spans="2:25" x14ac:dyDescent="0.25">
      <c r="B760" s="23"/>
      <c r="C760" s="23"/>
      <c r="D760" s="24"/>
      <c r="E760" s="24"/>
      <c r="F760" s="25">
        <f t="shared" si="149"/>
        <v>2.5</v>
      </c>
      <c r="G760" s="26"/>
      <c r="H760" s="26"/>
      <c r="I760" s="27"/>
      <c r="J760" s="26"/>
      <c r="K760" s="48"/>
      <c r="L760" s="28"/>
      <c r="M760" s="29"/>
      <c r="N760" s="30">
        <f t="shared" si="156"/>
        <v>0</v>
      </c>
      <c r="O760" s="44" t="str">
        <f t="shared" si="150"/>
        <v/>
      </c>
      <c r="P760" s="44" t="str">
        <f t="shared" si="151"/>
        <v/>
      </c>
      <c r="Q760" s="44" t="str">
        <f t="shared" si="152"/>
        <v/>
      </c>
      <c r="R760" s="32" t="str">
        <f t="shared" si="153"/>
        <v/>
      </c>
      <c r="S760" s="33"/>
      <c r="T760" s="91"/>
      <c r="U760" s="35" t="str">
        <f t="shared" si="157"/>
        <v/>
      </c>
      <c r="V760" s="33"/>
      <c r="W760" s="36" t="str">
        <f t="shared" si="158"/>
        <v/>
      </c>
      <c r="X760" s="36" t="str">
        <f t="shared" si="154"/>
        <v/>
      </c>
      <c r="Y760" s="36" t="str">
        <f t="shared" si="155"/>
        <v/>
      </c>
    </row>
    <row r="761" spans="2:25" x14ac:dyDescent="0.25">
      <c r="B761" s="23"/>
      <c r="C761" s="23"/>
      <c r="D761" s="24"/>
      <c r="E761" s="24"/>
      <c r="F761" s="25">
        <f t="shared" si="149"/>
        <v>2.5</v>
      </c>
      <c r="G761" s="26"/>
      <c r="H761" s="26"/>
      <c r="I761" s="27"/>
      <c r="J761" s="26"/>
      <c r="K761" s="48"/>
      <c r="L761" s="28"/>
      <c r="M761" s="29"/>
      <c r="N761" s="30">
        <f t="shared" si="156"/>
        <v>0</v>
      </c>
      <c r="O761" s="44" t="str">
        <f t="shared" si="150"/>
        <v/>
      </c>
      <c r="P761" s="44" t="str">
        <f t="shared" si="151"/>
        <v/>
      </c>
      <c r="Q761" s="44" t="str">
        <f t="shared" si="152"/>
        <v/>
      </c>
      <c r="R761" s="32" t="str">
        <f t="shared" si="153"/>
        <v/>
      </c>
      <c r="S761" s="33"/>
      <c r="T761" s="91"/>
      <c r="U761" s="35" t="str">
        <f t="shared" si="157"/>
        <v/>
      </c>
      <c r="V761" s="33"/>
      <c r="W761" s="36" t="str">
        <f t="shared" si="158"/>
        <v/>
      </c>
      <c r="X761" s="36" t="str">
        <f t="shared" si="154"/>
        <v/>
      </c>
      <c r="Y761" s="36" t="str">
        <f t="shared" si="155"/>
        <v/>
      </c>
    </row>
    <row r="762" spans="2:25" x14ac:dyDescent="0.25">
      <c r="B762" s="23"/>
      <c r="C762" s="23"/>
      <c r="D762" s="24"/>
      <c r="E762" s="24"/>
      <c r="F762" s="25">
        <f t="shared" si="149"/>
        <v>2.5</v>
      </c>
      <c r="G762" s="26"/>
      <c r="H762" s="26"/>
      <c r="I762" s="27"/>
      <c r="J762" s="26"/>
      <c r="K762" s="48"/>
      <c r="L762" s="28"/>
      <c r="M762" s="29"/>
      <c r="N762" s="30">
        <f t="shared" si="156"/>
        <v>0</v>
      </c>
      <c r="O762" s="44" t="str">
        <f t="shared" si="150"/>
        <v/>
      </c>
      <c r="P762" s="44" t="str">
        <f t="shared" si="151"/>
        <v/>
      </c>
      <c r="Q762" s="44" t="str">
        <f t="shared" si="152"/>
        <v/>
      </c>
      <c r="R762" s="32" t="str">
        <f t="shared" si="153"/>
        <v/>
      </c>
      <c r="S762" s="33"/>
      <c r="T762" s="91"/>
      <c r="U762" s="35" t="str">
        <f t="shared" si="157"/>
        <v/>
      </c>
      <c r="V762" s="33"/>
      <c r="W762" s="36" t="str">
        <f t="shared" si="158"/>
        <v/>
      </c>
      <c r="X762" s="36" t="str">
        <f t="shared" si="154"/>
        <v/>
      </c>
      <c r="Y762" s="36" t="str">
        <f t="shared" si="155"/>
        <v/>
      </c>
    </row>
    <row r="763" spans="2:25" x14ac:dyDescent="0.25">
      <c r="B763" s="23"/>
      <c r="C763" s="23"/>
      <c r="D763" s="24"/>
      <c r="E763" s="24"/>
      <c r="F763" s="25">
        <f t="shared" si="149"/>
        <v>2.5</v>
      </c>
      <c r="G763" s="26"/>
      <c r="H763" s="26"/>
      <c r="I763" s="27"/>
      <c r="J763" s="26"/>
      <c r="K763" s="48"/>
      <c r="L763" s="28"/>
      <c r="M763" s="29"/>
      <c r="N763" s="30">
        <f t="shared" si="156"/>
        <v>0</v>
      </c>
      <c r="O763" s="44" t="str">
        <f t="shared" si="150"/>
        <v/>
      </c>
      <c r="P763" s="44" t="str">
        <f t="shared" si="151"/>
        <v/>
      </c>
      <c r="Q763" s="44" t="str">
        <f t="shared" si="152"/>
        <v/>
      </c>
      <c r="R763" s="32" t="str">
        <f t="shared" si="153"/>
        <v/>
      </c>
      <c r="S763" s="33"/>
      <c r="T763" s="91"/>
      <c r="U763" s="35" t="str">
        <f t="shared" si="157"/>
        <v/>
      </c>
      <c r="V763" s="33"/>
      <c r="W763" s="36" t="str">
        <f t="shared" si="158"/>
        <v/>
      </c>
      <c r="X763" s="36" t="str">
        <f t="shared" si="154"/>
        <v/>
      </c>
      <c r="Y763" s="36" t="str">
        <f t="shared" si="155"/>
        <v/>
      </c>
    </row>
    <row r="764" spans="2:25" x14ac:dyDescent="0.25">
      <c r="B764" s="23"/>
      <c r="C764" s="23"/>
      <c r="D764" s="24"/>
      <c r="E764" s="24"/>
      <c r="F764" s="25">
        <f t="shared" si="149"/>
        <v>2.5</v>
      </c>
      <c r="G764" s="26"/>
      <c r="H764" s="26"/>
      <c r="I764" s="27"/>
      <c r="J764" s="26"/>
      <c r="K764" s="48"/>
      <c r="L764" s="28"/>
      <c r="M764" s="29"/>
      <c r="N764" s="30">
        <f t="shared" si="156"/>
        <v>0</v>
      </c>
      <c r="O764" s="44" t="str">
        <f t="shared" si="150"/>
        <v/>
      </c>
      <c r="P764" s="44" t="str">
        <f t="shared" si="151"/>
        <v/>
      </c>
      <c r="Q764" s="44" t="str">
        <f t="shared" si="152"/>
        <v/>
      </c>
      <c r="R764" s="32" t="str">
        <f t="shared" si="153"/>
        <v/>
      </c>
      <c r="S764" s="33"/>
      <c r="T764" s="91"/>
      <c r="U764" s="35" t="str">
        <f t="shared" si="157"/>
        <v/>
      </c>
      <c r="V764" s="33"/>
      <c r="W764" s="36" t="str">
        <f t="shared" si="158"/>
        <v/>
      </c>
      <c r="X764" s="36" t="str">
        <f t="shared" si="154"/>
        <v/>
      </c>
      <c r="Y764" s="36" t="str">
        <f t="shared" si="155"/>
        <v/>
      </c>
    </row>
    <row r="765" spans="2:25" x14ac:dyDescent="0.25">
      <c r="B765" s="23"/>
      <c r="C765" s="23"/>
      <c r="D765" s="24"/>
      <c r="E765" s="24"/>
      <c r="F765" s="25">
        <f t="shared" si="149"/>
        <v>2.5</v>
      </c>
      <c r="G765" s="26"/>
      <c r="H765" s="26"/>
      <c r="I765" s="27"/>
      <c r="J765" s="26"/>
      <c r="K765" s="48"/>
      <c r="L765" s="28"/>
      <c r="M765" s="29"/>
      <c r="N765" s="30">
        <f t="shared" si="156"/>
        <v>0</v>
      </c>
      <c r="O765" s="44" t="str">
        <f t="shared" si="150"/>
        <v/>
      </c>
      <c r="P765" s="44" t="str">
        <f t="shared" si="151"/>
        <v/>
      </c>
      <c r="Q765" s="44" t="str">
        <f t="shared" si="152"/>
        <v/>
      </c>
      <c r="R765" s="32" t="str">
        <f t="shared" si="153"/>
        <v/>
      </c>
      <c r="S765" s="33"/>
      <c r="T765" s="91"/>
      <c r="U765" s="35" t="str">
        <f t="shared" si="157"/>
        <v/>
      </c>
      <c r="V765" s="33"/>
      <c r="W765" s="36" t="str">
        <f t="shared" si="158"/>
        <v/>
      </c>
      <c r="X765" s="36" t="str">
        <f t="shared" si="154"/>
        <v/>
      </c>
      <c r="Y765" s="36" t="str">
        <f t="shared" si="155"/>
        <v/>
      </c>
    </row>
    <row r="766" spans="2:25" x14ac:dyDescent="0.25">
      <c r="B766" s="23"/>
      <c r="C766" s="23"/>
      <c r="D766" s="24"/>
      <c r="E766" s="24"/>
      <c r="F766" s="25">
        <f t="shared" si="149"/>
        <v>2.5</v>
      </c>
      <c r="G766" s="26"/>
      <c r="H766" s="26"/>
      <c r="I766" s="27"/>
      <c r="J766" s="26"/>
      <c r="K766" s="48"/>
      <c r="L766" s="28"/>
      <c r="M766" s="29"/>
      <c r="N766" s="30">
        <f t="shared" si="156"/>
        <v>0</v>
      </c>
      <c r="O766" s="44" t="str">
        <f t="shared" si="150"/>
        <v/>
      </c>
      <c r="P766" s="44" t="str">
        <f t="shared" si="151"/>
        <v/>
      </c>
      <c r="Q766" s="44" t="str">
        <f t="shared" si="152"/>
        <v/>
      </c>
      <c r="R766" s="32" t="str">
        <f t="shared" si="153"/>
        <v/>
      </c>
      <c r="S766" s="33"/>
      <c r="T766" s="91"/>
      <c r="U766" s="35" t="str">
        <f t="shared" si="157"/>
        <v/>
      </c>
      <c r="V766" s="33"/>
      <c r="W766" s="36" t="str">
        <f t="shared" si="158"/>
        <v/>
      </c>
      <c r="X766" s="36" t="str">
        <f t="shared" si="154"/>
        <v/>
      </c>
      <c r="Y766" s="36" t="str">
        <f t="shared" si="155"/>
        <v/>
      </c>
    </row>
    <row r="767" spans="2:25" x14ac:dyDescent="0.25">
      <c r="B767" s="23"/>
      <c r="C767" s="23"/>
      <c r="D767" s="24"/>
      <c r="E767" s="24"/>
      <c r="F767" s="25">
        <f t="shared" si="149"/>
        <v>2.5</v>
      </c>
      <c r="G767" s="26"/>
      <c r="H767" s="26"/>
      <c r="I767" s="27"/>
      <c r="J767" s="26"/>
      <c r="K767" s="48"/>
      <c r="L767" s="28"/>
      <c r="M767" s="29"/>
      <c r="N767" s="30">
        <f t="shared" si="156"/>
        <v>0</v>
      </c>
      <c r="O767" s="44" t="str">
        <f t="shared" si="150"/>
        <v/>
      </c>
      <c r="P767" s="44" t="str">
        <f t="shared" si="151"/>
        <v/>
      </c>
      <c r="Q767" s="44" t="str">
        <f t="shared" si="152"/>
        <v/>
      </c>
      <c r="R767" s="32" t="str">
        <f t="shared" si="153"/>
        <v/>
      </c>
      <c r="S767" s="33"/>
      <c r="T767" s="91"/>
      <c r="U767" s="35" t="str">
        <f t="shared" si="157"/>
        <v/>
      </c>
      <c r="V767" s="33"/>
      <c r="W767" s="36" t="str">
        <f t="shared" si="158"/>
        <v/>
      </c>
      <c r="X767" s="36" t="str">
        <f t="shared" si="154"/>
        <v/>
      </c>
      <c r="Y767" s="36" t="str">
        <f t="shared" si="155"/>
        <v/>
      </c>
    </row>
    <row r="768" spans="2:25" x14ac:dyDescent="0.25">
      <c r="B768" s="23"/>
      <c r="C768" s="23"/>
      <c r="D768" s="24"/>
      <c r="E768" s="24"/>
      <c r="F768" s="25">
        <f t="shared" si="149"/>
        <v>2.5</v>
      </c>
      <c r="G768" s="26"/>
      <c r="H768" s="26"/>
      <c r="I768" s="27"/>
      <c r="J768" s="26"/>
      <c r="K768" s="48"/>
      <c r="L768" s="28"/>
      <c r="M768" s="29"/>
      <c r="N768" s="30">
        <f t="shared" si="156"/>
        <v>0</v>
      </c>
      <c r="O768" s="44" t="str">
        <f t="shared" si="150"/>
        <v/>
      </c>
      <c r="P768" s="44" t="str">
        <f t="shared" si="151"/>
        <v/>
      </c>
      <c r="Q768" s="44" t="str">
        <f t="shared" si="152"/>
        <v/>
      </c>
      <c r="R768" s="32" t="str">
        <f t="shared" si="153"/>
        <v/>
      </c>
      <c r="S768" s="33"/>
      <c r="T768" s="91"/>
      <c r="U768" s="35" t="str">
        <f t="shared" si="157"/>
        <v/>
      </c>
      <c r="V768" s="33"/>
      <c r="W768" s="36" t="str">
        <f t="shared" si="158"/>
        <v/>
      </c>
      <c r="X768" s="36" t="str">
        <f t="shared" si="154"/>
        <v/>
      </c>
      <c r="Y768" s="36" t="str">
        <f t="shared" si="155"/>
        <v/>
      </c>
    </row>
    <row r="769" spans="2:25" x14ac:dyDescent="0.25">
      <c r="B769" s="23"/>
      <c r="C769" s="23"/>
      <c r="D769" s="24"/>
      <c r="E769" s="24"/>
      <c r="F769" s="25">
        <f t="shared" si="149"/>
        <v>2.5</v>
      </c>
      <c r="G769" s="26"/>
      <c r="H769" s="26"/>
      <c r="I769" s="27"/>
      <c r="J769" s="26"/>
      <c r="K769" s="48"/>
      <c r="L769" s="28"/>
      <c r="M769" s="29"/>
      <c r="N769" s="30">
        <f t="shared" si="156"/>
        <v>0</v>
      </c>
      <c r="O769" s="44" t="str">
        <f t="shared" si="150"/>
        <v/>
      </c>
      <c r="P769" s="44" t="str">
        <f t="shared" si="151"/>
        <v/>
      </c>
      <c r="Q769" s="44" t="str">
        <f t="shared" si="152"/>
        <v/>
      </c>
      <c r="R769" s="32" t="str">
        <f t="shared" si="153"/>
        <v/>
      </c>
      <c r="S769" s="33"/>
      <c r="T769" s="91"/>
      <c r="U769" s="35" t="str">
        <f t="shared" si="157"/>
        <v/>
      </c>
      <c r="V769" s="33"/>
      <c r="W769" s="36" t="str">
        <f t="shared" si="158"/>
        <v/>
      </c>
      <c r="X769" s="36" t="str">
        <f t="shared" si="154"/>
        <v/>
      </c>
      <c r="Y769" s="36" t="str">
        <f t="shared" si="155"/>
        <v/>
      </c>
    </row>
    <row r="770" spans="2:25" x14ac:dyDescent="0.25">
      <c r="B770" s="23"/>
      <c r="C770" s="23"/>
      <c r="D770" s="24"/>
      <c r="E770" s="24"/>
      <c r="F770" s="25">
        <f t="shared" si="149"/>
        <v>2.5</v>
      </c>
      <c r="G770" s="26"/>
      <c r="H770" s="26"/>
      <c r="I770" s="27"/>
      <c r="J770" s="26"/>
      <c r="K770" s="48"/>
      <c r="L770" s="28"/>
      <c r="M770" s="29"/>
      <c r="N770" s="30">
        <f t="shared" si="156"/>
        <v>0</v>
      </c>
      <c r="O770" s="44" t="str">
        <f t="shared" si="150"/>
        <v/>
      </c>
      <c r="P770" s="44" t="str">
        <f t="shared" si="151"/>
        <v/>
      </c>
      <c r="Q770" s="44" t="str">
        <f t="shared" si="152"/>
        <v/>
      </c>
      <c r="R770" s="32" t="str">
        <f t="shared" si="153"/>
        <v/>
      </c>
      <c r="S770" s="33"/>
      <c r="T770" s="91"/>
      <c r="U770" s="35" t="str">
        <f t="shared" si="157"/>
        <v/>
      </c>
      <c r="V770" s="33"/>
      <c r="W770" s="36" t="str">
        <f t="shared" si="158"/>
        <v/>
      </c>
      <c r="X770" s="36" t="str">
        <f t="shared" si="154"/>
        <v/>
      </c>
      <c r="Y770" s="36" t="str">
        <f t="shared" si="155"/>
        <v/>
      </c>
    </row>
    <row r="771" spans="2:25" x14ac:dyDescent="0.25">
      <c r="B771" s="23"/>
      <c r="C771" s="23"/>
      <c r="D771" s="24"/>
      <c r="E771" s="24"/>
      <c r="F771" s="25">
        <f t="shared" si="149"/>
        <v>2.5</v>
      </c>
      <c r="G771" s="26"/>
      <c r="H771" s="26"/>
      <c r="I771" s="27"/>
      <c r="J771" s="26"/>
      <c r="K771" s="48"/>
      <c r="L771" s="28"/>
      <c r="M771" s="29"/>
      <c r="N771" s="30">
        <f t="shared" si="156"/>
        <v>0</v>
      </c>
      <c r="O771" s="44" t="str">
        <f t="shared" si="150"/>
        <v/>
      </c>
      <c r="P771" s="44" t="str">
        <f t="shared" si="151"/>
        <v/>
      </c>
      <c r="Q771" s="44" t="str">
        <f t="shared" si="152"/>
        <v/>
      </c>
      <c r="R771" s="32" t="str">
        <f t="shared" si="153"/>
        <v/>
      </c>
      <c r="S771" s="33"/>
      <c r="T771" s="91"/>
      <c r="U771" s="35" t="str">
        <f t="shared" si="157"/>
        <v/>
      </c>
      <c r="V771" s="33"/>
      <c r="W771" s="36" t="str">
        <f t="shared" si="158"/>
        <v/>
      </c>
      <c r="X771" s="36" t="str">
        <f t="shared" si="154"/>
        <v/>
      </c>
      <c r="Y771" s="36" t="str">
        <f t="shared" si="155"/>
        <v/>
      </c>
    </row>
    <row r="772" spans="2:25" x14ac:dyDescent="0.25">
      <c r="B772" s="23"/>
      <c r="C772" s="23"/>
      <c r="D772" s="24"/>
      <c r="E772" s="24"/>
      <c r="F772" s="25">
        <f t="shared" si="149"/>
        <v>2.5</v>
      </c>
      <c r="G772" s="26"/>
      <c r="H772" s="26"/>
      <c r="I772" s="27"/>
      <c r="J772" s="26"/>
      <c r="K772" s="48"/>
      <c r="L772" s="28"/>
      <c r="M772" s="29"/>
      <c r="N772" s="30">
        <f t="shared" si="156"/>
        <v>0</v>
      </c>
      <c r="O772" s="44" t="str">
        <f t="shared" si="150"/>
        <v/>
      </c>
      <c r="P772" s="44" t="str">
        <f t="shared" si="151"/>
        <v/>
      </c>
      <c r="Q772" s="44" t="str">
        <f t="shared" si="152"/>
        <v/>
      </c>
      <c r="R772" s="32" t="str">
        <f t="shared" si="153"/>
        <v/>
      </c>
      <c r="S772" s="33"/>
      <c r="T772" s="91"/>
      <c r="U772" s="35" t="str">
        <f t="shared" si="157"/>
        <v/>
      </c>
      <c r="V772" s="33"/>
      <c r="W772" s="36" t="str">
        <f t="shared" si="158"/>
        <v/>
      </c>
      <c r="X772" s="36" t="str">
        <f t="shared" si="154"/>
        <v/>
      </c>
      <c r="Y772" s="36" t="str">
        <f t="shared" si="155"/>
        <v/>
      </c>
    </row>
    <row r="773" spans="2:25" x14ac:dyDescent="0.25">
      <c r="B773" s="23"/>
      <c r="C773" s="23"/>
      <c r="D773" s="24"/>
      <c r="E773" s="24"/>
      <c r="F773" s="25">
        <f t="shared" si="149"/>
        <v>2.5</v>
      </c>
      <c r="G773" s="26"/>
      <c r="H773" s="26"/>
      <c r="I773" s="27"/>
      <c r="J773" s="26"/>
      <c r="K773" s="48"/>
      <c r="L773" s="28"/>
      <c r="M773" s="29"/>
      <c r="N773" s="30">
        <f t="shared" si="156"/>
        <v>0</v>
      </c>
      <c r="O773" s="44" t="str">
        <f t="shared" si="150"/>
        <v/>
      </c>
      <c r="P773" s="44" t="str">
        <f t="shared" si="151"/>
        <v/>
      </c>
      <c r="Q773" s="44" t="str">
        <f t="shared" si="152"/>
        <v/>
      </c>
      <c r="R773" s="32" t="str">
        <f t="shared" si="153"/>
        <v/>
      </c>
      <c r="S773" s="33"/>
      <c r="T773" s="91"/>
      <c r="U773" s="35" t="str">
        <f t="shared" si="157"/>
        <v/>
      </c>
      <c r="V773" s="33"/>
      <c r="W773" s="36" t="str">
        <f t="shared" si="158"/>
        <v/>
      </c>
      <c r="X773" s="36" t="str">
        <f t="shared" si="154"/>
        <v/>
      </c>
      <c r="Y773" s="36" t="str">
        <f t="shared" si="155"/>
        <v/>
      </c>
    </row>
    <row r="774" spans="2:25" x14ac:dyDescent="0.25">
      <c r="B774" s="23"/>
      <c r="C774" s="23"/>
      <c r="D774" s="24"/>
      <c r="E774" s="24"/>
      <c r="F774" s="25">
        <f t="shared" si="149"/>
        <v>2.5</v>
      </c>
      <c r="G774" s="26"/>
      <c r="H774" s="26"/>
      <c r="I774" s="27"/>
      <c r="J774" s="26"/>
      <c r="K774" s="48"/>
      <c r="L774" s="28"/>
      <c r="M774" s="29"/>
      <c r="N774" s="30">
        <f t="shared" si="156"/>
        <v>0</v>
      </c>
      <c r="O774" s="44" t="str">
        <f t="shared" si="150"/>
        <v/>
      </c>
      <c r="P774" s="44" t="str">
        <f t="shared" si="151"/>
        <v/>
      </c>
      <c r="Q774" s="44" t="str">
        <f t="shared" si="152"/>
        <v/>
      </c>
      <c r="R774" s="32" t="str">
        <f t="shared" si="153"/>
        <v/>
      </c>
      <c r="S774" s="33"/>
      <c r="T774" s="91"/>
      <c r="U774" s="35" t="str">
        <f t="shared" si="157"/>
        <v/>
      </c>
      <c r="V774" s="33"/>
      <c r="W774" s="36" t="str">
        <f t="shared" si="158"/>
        <v/>
      </c>
      <c r="X774" s="36" t="str">
        <f t="shared" si="154"/>
        <v/>
      </c>
      <c r="Y774" s="36" t="str">
        <f t="shared" si="155"/>
        <v/>
      </c>
    </row>
    <row r="775" spans="2:25" x14ac:dyDescent="0.25">
      <c r="B775" s="23"/>
      <c r="C775" s="23"/>
      <c r="D775" s="24"/>
      <c r="E775" s="24"/>
      <c r="F775" s="25">
        <f t="shared" ref="F775:F832" si="159">IFERROR(VLOOKUP(E775,$AE$7:$AF$13,2),"-")</f>
        <v>2.5</v>
      </c>
      <c r="G775" s="26"/>
      <c r="H775" s="26"/>
      <c r="I775" s="27"/>
      <c r="J775" s="26"/>
      <c r="K775" s="48"/>
      <c r="L775" s="28"/>
      <c r="M775" s="29"/>
      <c r="N775" s="30">
        <f t="shared" si="156"/>
        <v>0</v>
      </c>
      <c r="O775" s="44" t="str">
        <f t="shared" ref="O775:O832" si="160">IFERROR(IF($K775&lt;=0,"",K775*12/(VLOOKUP($E775,$AE$7:$AL$13,3)*$AC$7*$AC$8)),"")</f>
        <v/>
      </c>
      <c r="P775" s="44" t="str">
        <f t="shared" ref="P775:P832" si="161">IFERROR(IF($L775&lt;=0,"",(L775-R775)*12/(VLOOKUP($E775,$AE$7:$AL$13,3)*$AC$7*$AC$8)),"")</f>
        <v/>
      </c>
      <c r="Q775" s="44" t="str">
        <f t="shared" ref="Q775:Q832" si="162">IFERROR(IF($M775&lt;=0,"",(M775-R775)*12/(VLOOKUP($E775,$AE$7:$AL$13,3)*$AC$7*$AC$8)),"")</f>
        <v/>
      </c>
      <c r="R775" s="32" t="str">
        <f t="shared" ref="R775:R832" si="163">IF(E775="","",VLOOKUP($E775,$AE$7:$AL$13,8))</f>
        <v/>
      </c>
      <c r="S775" s="33"/>
      <c r="T775" s="91"/>
      <c r="U775" s="35" t="str">
        <f t="shared" si="157"/>
        <v/>
      </c>
      <c r="V775" s="33"/>
      <c r="W775" s="36" t="str">
        <f t="shared" si="158"/>
        <v/>
      </c>
      <c r="X775" s="36" t="str">
        <f t="shared" ref="X775:X797" si="164">IF($E775="","",VLOOKUP($E775,$AD$68:$AG$73,4,FALSE))</f>
        <v/>
      </c>
      <c r="Y775" s="36" t="str">
        <f t="shared" ref="Y775:Y797" si="165">IF($E775="","",VLOOKUP($E775,$AD$79:$AG$84,4,FALSE))</f>
        <v/>
      </c>
    </row>
    <row r="776" spans="2:25" x14ac:dyDescent="0.25">
      <c r="B776" s="23"/>
      <c r="C776" s="23"/>
      <c r="D776" s="24"/>
      <c r="E776" s="24"/>
      <c r="F776" s="25">
        <f t="shared" si="159"/>
        <v>2.5</v>
      </c>
      <c r="G776" s="26"/>
      <c r="H776" s="26"/>
      <c r="I776" s="27"/>
      <c r="J776" s="26"/>
      <c r="K776" s="48"/>
      <c r="L776" s="28"/>
      <c r="M776" s="29"/>
      <c r="N776" s="30">
        <f t="shared" ref="N776:N793" si="166">IFERROR(IF($I776&lt;=0,0,(I776-R776)*12/(VLOOKUP($E776,$AE$7:$AL$13,3)*$AC$7*$AC$8)),"")</f>
        <v>0</v>
      </c>
      <c r="O776" s="44" t="str">
        <f t="shared" si="160"/>
        <v/>
      </c>
      <c r="P776" s="44" t="str">
        <f t="shared" si="161"/>
        <v/>
      </c>
      <c r="Q776" s="44" t="str">
        <f t="shared" si="162"/>
        <v/>
      </c>
      <c r="R776" s="32" t="str">
        <f t="shared" si="163"/>
        <v/>
      </c>
      <c r="S776" s="33"/>
      <c r="T776" s="91"/>
      <c r="U776" s="35" t="str">
        <f t="shared" ref="U776:U797" si="167">IF($T776&gt;0,(T776+R776)*12/(VLOOKUP(E776,$AE$7:$AL$12,3)*$AC$7*$AC$8),"")</f>
        <v/>
      </c>
      <c r="V776" s="33"/>
      <c r="W776" s="36" t="str">
        <f t="shared" ref="W776:W797" si="168">IF($E776="","",VLOOKUP($E776,$AD$90:$AG$95,4,FALSE))</f>
        <v/>
      </c>
      <c r="X776" s="36" t="str">
        <f t="shared" si="164"/>
        <v/>
      </c>
      <c r="Y776" s="36" t="str">
        <f t="shared" si="165"/>
        <v/>
      </c>
    </row>
    <row r="777" spans="2:25" x14ac:dyDescent="0.25">
      <c r="B777" s="23"/>
      <c r="C777" s="23"/>
      <c r="D777" s="24"/>
      <c r="E777" s="24"/>
      <c r="F777" s="25">
        <f t="shared" si="159"/>
        <v>2.5</v>
      </c>
      <c r="G777" s="26"/>
      <c r="H777" s="26"/>
      <c r="I777" s="27"/>
      <c r="J777" s="26"/>
      <c r="K777" s="48"/>
      <c r="L777" s="28"/>
      <c r="M777" s="29"/>
      <c r="N777" s="30">
        <f t="shared" si="166"/>
        <v>0</v>
      </c>
      <c r="O777" s="44" t="str">
        <f t="shared" si="160"/>
        <v/>
      </c>
      <c r="P777" s="44" t="str">
        <f t="shared" si="161"/>
        <v/>
      </c>
      <c r="Q777" s="44" t="str">
        <f t="shared" si="162"/>
        <v/>
      </c>
      <c r="R777" s="32" t="str">
        <f t="shared" si="163"/>
        <v/>
      </c>
      <c r="S777" s="33"/>
      <c r="T777" s="91"/>
      <c r="U777" s="35" t="str">
        <f t="shared" si="167"/>
        <v/>
      </c>
      <c r="V777" s="33"/>
      <c r="W777" s="36" t="str">
        <f t="shared" si="168"/>
        <v/>
      </c>
      <c r="X777" s="36" t="str">
        <f t="shared" si="164"/>
        <v/>
      </c>
      <c r="Y777" s="36" t="str">
        <f t="shared" si="165"/>
        <v/>
      </c>
    </row>
    <row r="778" spans="2:25" x14ac:dyDescent="0.25">
      <c r="B778" s="23"/>
      <c r="C778" s="23"/>
      <c r="D778" s="24"/>
      <c r="E778" s="24"/>
      <c r="F778" s="25">
        <f t="shared" si="159"/>
        <v>2.5</v>
      </c>
      <c r="G778" s="26"/>
      <c r="H778" s="26"/>
      <c r="I778" s="27"/>
      <c r="J778" s="26"/>
      <c r="K778" s="48"/>
      <c r="L778" s="28"/>
      <c r="M778" s="29"/>
      <c r="N778" s="30">
        <f t="shared" si="166"/>
        <v>0</v>
      </c>
      <c r="O778" s="44" t="str">
        <f t="shared" si="160"/>
        <v/>
      </c>
      <c r="P778" s="44" t="str">
        <f t="shared" si="161"/>
        <v/>
      </c>
      <c r="Q778" s="44" t="str">
        <f t="shared" si="162"/>
        <v/>
      </c>
      <c r="R778" s="32" t="str">
        <f t="shared" si="163"/>
        <v/>
      </c>
      <c r="S778" s="33"/>
      <c r="T778" s="91"/>
      <c r="U778" s="35" t="str">
        <f t="shared" si="167"/>
        <v/>
      </c>
      <c r="V778" s="33"/>
      <c r="W778" s="36" t="str">
        <f t="shared" si="168"/>
        <v/>
      </c>
      <c r="X778" s="36" t="str">
        <f t="shared" si="164"/>
        <v/>
      </c>
      <c r="Y778" s="36" t="str">
        <f t="shared" si="165"/>
        <v/>
      </c>
    </row>
    <row r="779" spans="2:25" x14ac:dyDescent="0.25">
      <c r="B779" s="23"/>
      <c r="C779" s="23"/>
      <c r="D779" s="24"/>
      <c r="E779" s="24"/>
      <c r="F779" s="25">
        <f t="shared" si="159"/>
        <v>2.5</v>
      </c>
      <c r="G779" s="26"/>
      <c r="H779" s="26"/>
      <c r="I779" s="27"/>
      <c r="J779" s="26"/>
      <c r="K779" s="48"/>
      <c r="L779" s="28"/>
      <c r="M779" s="29"/>
      <c r="N779" s="30">
        <f t="shared" si="166"/>
        <v>0</v>
      </c>
      <c r="O779" s="44" t="str">
        <f t="shared" si="160"/>
        <v/>
      </c>
      <c r="P779" s="44" t="str">
        <f t="shared" si="161"/>
        <v/>
      </c>
      <c r="Q779" s="44" t="str">
        <f t="shared" si="162"/>
        <v/>
      </c>
      <c r="R779" s="32" t="str">
        <f t="shared" si="163"/>
        <v/>
      </c>
      <c r="S779" s="33"/>
      <c r="T779" s="91"/>
      <c r="U779" s="35" t="str">
        <f t="shared" si="167"/>
        <v/>
      </c>
      <c r="V779" s="33"/>
      <c r="W779" s="36" t="str">
        <f t="shared" si="168"/>
        <v/>
      </c>
      <c r="X779" s="36" t="str">
        <f t="shared" si="164"/>
        <v/>
      </c>
      <c r="Y779" s="36" t="str">
        <f t="shared" si="165"/>
        <v/>
      </c>
    </row>
    <row r="780" spans="2:25" x14ac:dyDescent="0.25">
      <c r="B780" s="23"/>
      <c r="C780" s="23"/>
      <c r="D780" s="24"/>
      <c r="E780" s="24"/>
      <c r="F780" s="25">
        <f t="shared" si="159"/>
        <v>2.5</v>
      </c>
      <c r="G780" s="26"/>
      <c r="H780" s="26"/>
      <c r="I780" s="27"/>
      <c r="J780" s="26"/>
      <c r="K780" s="48"/>
      <c r="L780" s="28"/>
      <c r="M780" s="29"/>
      <c r="N780" s="30">
        <f t="shared" si="166"/>
        <v>0</v>
      </c>
      <c r="O780" s="44" t="str">
        <f t="shared" si="160"/>
        <v/>
      </c>
      <c r="P780" s="44" t="str">
        <f t="shared" si="161"/>
        <v/>
      </c>
      <c r="Q780" s="44" t="str">
        <f t="shared" si="162"/>
        <v/>
      </c>
      <c r="R780" s="32" t="str">
        <f t="shared" si="163"/>
        <v/>
      </c>
      <c r="S780" s="33"/>
      <c r="T780" s="91"/>
      <c r="U780" s="35" t="str">
        <f t="shared" si="167"/>
        <v/>
      </c>
      <c r="V780" s="33"/>
      <c r="W780" s="36" t="str">
        <f t="shared" si="168"/>
        <v/>
      </c>
      <c r="X780" s="36" t="str">
        <f t="shared" si="164"/>
        <v/>
      </c>
      <c r="Y780" s="36" t="str">
        <f t="shared" si="165"/>
        <v/>
      </c>
    </row>
    <row r="781" spans="2:25" x14ac:dyDescent="0.25">
      <c r="B781" s="23"/>
      <c r="C781" s="23"/>
      <c r="D781" s="24"/>
      <c r="E781" s="24"/>
      <c r="F781" s="25">
        <f t="shared" si="159"/>
        <v>2.5</v>
      </c>
      <c r="G781" s="26"/>
      <c r="H781" s="26"/>
      <c r="I781" s="27"/>
      <c r="J781" s="26"/>
      <c r="K781" s="48"/>
      <c r="L781" s="28"/>
      <c r="M781" s="29"/>
      <c r="N781" s="30">
        <f t="shared" si="166"/>
        <v>0</v>
      </c>
      <c r="O781" s="44" t="str">
        <f t="shared" si="160"/>
        <v/>
      </c>
      <c r="P781" s="44" t="str">
        <f t="shared" si="161"/>
        <v/>
      </c>
      <c r="Q781" s="44" t="str">
        <f t="shared" si="162"/>
        <v/>
      </c>
      <c r="R781" s="32" t="str">
        <f t="shared" si="163"/>
        <v/>
      </c>
      <c r="S781" s="33"/>
      <c r="T781" s="91"/>
      <c r="U781" s="35" t="str">
        <f t="shared" si="167"/>
        <v/>
      </c>
      <c r="V781" s="33"/>
      <c r="W781" s="36" t="str">
        <f t="shared" si="168"/>
        <v/>
      </c>
      <c r="X781" s="36" t="str">
        <f t="shared" si="164"/>
        <v/>
      </c>
      <c r="Y781" s="36" t="str">
        <f t="shared" si="165"/>
        <v/>
      </c>
    </row>
    <row r="782" spans="2:25" x14ac:dyDescent="0.25">
      <c r="B782" s="23"/>
      <c r="C782" s="23"/>
      <c r="D782" s="24"/>
      <c r="E782" s="24"/>
      <c r="F782" s="25">
        <f t="shared" si="159"/>
        <v>2.5</v>
      </c>
      <c r="G782" s="26"/>
      <c r="H782" s="26"/>
      <c r="I782" s="27"/>
      <c r="J782" s="26"/>
      <c r="K782" s="48"/>
      <c r="L782" s="28"/>
      <c r="M782" s="29"/>
      <c r="N782" s="30">
        <f t="shared" si="166"/>
        <v>0</v>
      </c>
      <c r="O782" s="44" t="str">
        <f t="shared" si="160"/>
        <v/>
      </c>
      <c r="P782" s="44" t="str">
        <f t="shared" si="161"/>
        <v/>
      </c>
      <c r="Q782" s="44" t="str">
        <f t="shared" si="162"/>
        <v/>
      </c>
      <c r="R782" s="32" t="str">
        <f t="shared" si="163"/>
        <v/>
      </c>
      <c r="S782" s="33"/>
      <c r="T782" s="91"/>
      <c r="U782" s="35" t="str">
        <f t="shared" si="167"/>
        <v/>
      </c>
      <c r="V782" s="33"/>
      <c r="W782" s="36" t="str">
        <f t="shared" si="168"/>
        <v/>
      </c>
      <c r="X782" s="36" t="str">
        <f t="shared" si="164"/>
        <v/>
      </c>
      <c r="Y782" s="36" t="str">
        <f t="shared" si="165"/>
        <v/>
      </c>
    </row>
    <row r="783" spans="2:25" x14ac:dyDescent="0.25">
      <c r="B783" s="23"/>
      <c r="C783" s="23"/>
      <c r="D783" s="24"/>
      <c r="E783" s="24"/>
      <c r="F783" s="25">
        <f t="shared" si="159"/>
        <v>2.5</v>
      </c>
      <c r="G783" s="26"/>
      <c r="H783" s="26"/>
      <c r="I783" s="27"/>
      <c r="J783" s="26"/>
      <c r="K783" s="48"/>
      <c r="L783" s="28"/>
      <c r="M783" s="29"/>
      <c r="N783" s="30">
        <f t="shared" si="166"/>
        <v>0</v>
      </c>
      <c r="O783" s="44" t="str">
        <f t="shared" si="160"/>
        <v/>
      </c>
      <c r="P783" s="44" t="str">
        <f t="shared" si="161"/>
        <v/>
      </c>
      <c r="Q783" s="44" t="str">
        <f t="shared" si="162"/>
        <v/>
      </c>
      <c r="R783" s="32" t="str">
        <f t="shared" si="163"/>
        <v/>
      </c>
      <c r="S783" s="33"/>
      <c r="T783" s="91"/>
      <c r="U783" s="35" t="str">
        <f t="shared" si="167"/>
        <v/>
      </c>
      <c r="V783" s="33"/>
      <c r="W783" s="36" t="str">
        <f t="shared" si="168"/>
        <v/>
      </c>
      <c r="X783" s="36" t="str">
        <f t="shared" si="164"/>
        <v/>
      </c>
      <c r="Y783" s="36" t="str">
        <f t="shared" si="165"/>
        <v/>
      </c>
    </row>
    <row r="784" spans="2:25" x14ac:dyDescent="0.25">
      <c r="B784" s="23"/>
      <c r="C784" s="23"/>
      <c r="D784" s="24"/>
      <c r="E784" s="24"/>
      <c r="F784" s="25">
        <f t="shared" si="159"/>
        <v>2.5</v>
      </c>
      <c r="G784" s="26"/>
      <c r="H784" s="26"/>
      <c r="I784" s="27"/>
      <c r="J784" s="26"/>
      <c r="K784" s="48"/>
      <c r="L784" s="28"/>
      <c r="M784" s="29"/>
      <c r="N784" s="30">
        <f t="shared" si="166"/>
        <v>0</v>
      </c>
      <c r="O784" s="44" t="str">
        <f t="shared" si="160"/>
        <v/>
      </c>
      <c r="P784" s="44" t="str">
        <f t="shared" si="161"/>
        <v/>
      </c>
      <c r="Q784" s="44" t="str">
        <f t="shared" si="162"/>
        <v/>
      </c>
      <c r="R784" s="32" t="str">
        <f t="shared" si="163"/>
        <v/>
      </c>
      <c r="S784" s="33"/>
      <c r="T784" s="91"/>
      <c r="U784" s="35" t="str">
        <f t="shared" si="167"/>
        <v/>
      </c>
      <c r="V784" s="33"/>
      <c r="W784" s="36" t="str">
        <f t="shared" si="168"/>
        <v/>
      </c>
      <c r="X784" s="36" t="str">
        <f t="shared" si="164"/>
        <v/>
      </c>
      <c r="Y784" s="36" t="str">
        <f t="shared" si="165"/>
        <v/>
      </c>
    </row>
    <row r="785" spans="2:25" x14ac:dyDescent="0.25">
      <c r="B785" s="23"/>
      <c r="C785" s="23"/>
      <c r="D785" s="24"/>
      <c r="E785" s="24"/>
      <c r="F785" s="25">
        <f t="shared" si="159"/>
        <v>2.5</v>
      </c>
      <c r="G785" s="26"/>
      <c r="H785" s="26"/>
      <c r="I785" s="27"/>
      <c r="J785" s="26"/>
      <c r="K785" s="48"/>
      <c r="L785" s="28"/>
      <c r="M785" s="29"/>
      <c r="N785" s="30">
        <f t="shared" si="166"/>
        <v>0</v>
      </c>
      <c r="O785" s="44" t="str">
        <f t="shared" si="160"/>
        <v/>
      </c>
      <c r="P785" s="44" t="str">
        <f t="shared" si="161"/>
        <v/>
      </c>
      <c r="Q785" s="44" t="str">
        <f t="shared" si="162"/>
        <v/>
      </c>
      <c r="R785" s="32" t="str">
        <f t="shared" si="163"/>
        <v/>
      </c>
      <c r="S785" s="33"/>
      <c r="T785" s="91"/>
      <c r="U785" s="35" t="str">
        <f t="shared" si="167"/>
        <v/>
      </c>
      <c r="V785" s="33"/>
      <c r="W785" s="36" t="str">
        <f t="shared" si="168"/>
        <v/>
      </c>
      <c r="X785" s="36" t="str">
        <f t="shared" si="164"/>
        <v/>
      </c>
      <c r="Y785" s="36" t="str">
        <f t="shared" si="165"/>
        <v/>
      </c>
    </row>
    <row r="786" spans="2:25" x14ac:dyDescent="0.25">
      <c r="B786" s="23"/>
      <c r="C786" s="23"/>
      <c r="D786" s="24"/>
      <c r="E786" s="24"/>
      <c r="F786" s="25">
        <f t="shared" si="159"/>
        <v>2.5</v>
      </c>
      <c r="G786" s="26"/>
      <c r="H786" s="26"/>
      <c r="I786" s="27"/>
      <c r="J786" s="26"/>
      <c r="K786" s="48"/>
      <c r="L786" s="28"/>
      <c r="M786" s="29"/>
      <c r="N786" s="30">
        <f t="shared" si="166"/>
        <v>0</v>
      </c>
      <c r="O786" s="44" t="str">
        <f t="shared" si="160"/>
        <v/>
      </c>
      <c r="P786" s="44" t="str">
        <f t="shared" si="161"/>
        <v/>
      </c>
      <c r="Q786" s="44" t="str">
        <f t="shared" si="162"/>
        <v/>
      </c>
      <c r="R786" s="32" t="str">
        <f t="shared" si="163"/>
        <v/>
      </c>
      <c r="S786" s="33"/>
      <c r="T786" s="91"/>
      <c r="U786" s="35" t="str">
        <f t="shared" si="167"/>
        <v/>
      </c>
      <c r="V786" s="33"/>
      <c r="W786" s="36" t="str">
        <f t="shared" si="168"/>
        <v/>
      </c>
      <c r="X786" s="36" t="str">
        <f t="shared" si="164"/>
        <v/>
      </c>
      <c r="Y786" s="36" t="str">
        <f t="shared" si="165"/>
        <v/>
      </c>
    </row>
    <row r="787" spans="2:25" x14ac:dyDescent="0.25">
      <c r="B787" s="23"/>
      <c r="C787" s="23"/>
      <c r="D787" s="24"/>
      <c r="E787" s="24"/>
      <c r="F787" s="25">
        <f t="shared" si="159"/>
        <v>2.5</v>
      </c>
      <c r="G787" s="26"/>
      <c r="H787" s="26"/>
      <c r="I787" s="27"/>
      <c r="J787" s="26"/>
      <c r="K787" s="48"/>
      <c r="L787" s="28"/>
      <c r="M787" s="29"/>
      <c r="N787" s="30">
        <f t="shared" si="166"/>
        <v>0</v>
      </c>
      <c r="O787" s="44" t="str">
        <f t="shared" si="160"/>
        <v/>
      </c>
      <c r="P787" s="44" t="str">
        <f t="shared" si="161"/>
        <v/>
      </c>
      <c r="Q787" s="44" t="str">
        <f t="shared" si="162"/>
        <v/>
      </c>
      <c r="R787" s="32" t="str">
        <f t="shared" si="163"/>
        <v/>
      </c>
      <c r="S787" s="33"/>
      <c r="T787" s="91"/>
      <c r="U787" s="35" t="str">
        <f t="shared" si="167"/>
        <v/>
      </c>
      <c r="V787" s="33"/>
      <c r="W787" s="36" t="str">
        <f t="shared" si="168"/>
        <v/>
      </c>
      <c r="X787" s="36" t="str">
        <f t="shared" si="164"/>
        <v/>
      </c>
      <c r="Y787" s="36" t="str">
        <f t="shared" si="165"/>
        <v/>
      </c>
    </row>
    <row r="788" spans="2:25" x14ac:dyDescent="0.25">
      <c r="B788" s="23"/>
      <c r="C788" s="23"/>
      <c r="D788" s="24"/>
      <c r="E788" s="24"/>
      <c r="F788" s="25">
        <f t="shared" si="159"/>
        <v>2.5</v>
      </c>
      <c r="G788" s="26"/>
      <c r="H788" s="26"/>
      <c r="I788" s="27"/>
      <c r="J788" s="26"/>
      <c r="K788" s="48"/>
      <c r="L788" s="28"/>
      <c r="M788" s="29"/>
      <c r="N788" s="30">
        <f t="shared" si="166"/>
        <v>0</v>
      </c>
      <c r="O788" s="44" t="str">
        <f t="shared" si="160"/>
        <v/>
      </c>
      <c r="P788" s="44" t="str">
        <f t="shared" si="161"/>
        <v/>
      </c>
      <c r="Q788" s="44" t="str">
        <f t="shared" si="162"/>
        <v/>
      </c>
      <c r="R788" s="32" t="str">
        <f t="shared" si="163"/>
        <v/>
      </c>
      <c r="S788" s="33"/>
      <c r="T788" s="91"/>
      <c r="U788" s="35" t="str">
        <f t="shared" si="167"/>
        <v/>
      </c>
      <c r="V788" s="33"/>
      <c r="W788" s="36" t="str">
        <f t="shared" si="168"/>
        <v/>
      </c>
      <c r="X788" s="36" t="str">
        <f t="shared" si="164"/>
        <v/>
      </c>
      <c r="Y788" s="36" t="str">
        <f t="shared" si="165"/>
        <v/>
      </c>
    </row>
    <row r="789" spans="2:25" x14ac:dyDescent="0.25">
      <c r="B789" s="23"/>
      <c r="C789" s="23"/>
      <c r="D789" s="24"/>
      <c r="E789" s="24"/>
      <c r="F789" s="25">
        <f t="shared" si="159"/>
        <v>2.5</v>
      </c>
      <c r="G789" s="26"/>
      <c r="H789" s="26"/>
      <c r="I789" s="27"/>
      <c r="J789" s="26"/>
      <c r="K789" s="48"/>
      <c r="L789" s="28"/>
      <c r="M789" s="29"/>
      <c r="N789" s="30">
        <f t="shared" si="166"/>
        <v>0</v>
      </c>
      <c r="O789" s="44" t="str">
        <f t="shared" si="160"/>
        <v/>
      </c>
      <c r="P789" s="44" t="str">
        <f t="shared" si="161"/>
        <v/>
      </c>
      <c r="Q789" s="44" t="str">
        <f t="shared" si="162"/>
        <v/>
      </c>
      <c r="R789" s="32" t="str">
        <f t="shared" si="163"/>
        <v/>
      </c>
      <c r="S789" s="33"/>
      <c r="T789" s="91"/>
      <c r="U789" s="35" t="str">
        <f t="shared" si="167"/>
        <v/>
      </c>
      <c r="V789" s="33"/>
      <c r="W789" s="36" t="str">
        <f t="shared" si="168"/>
        <v/>
      </c>
      <c r="X789" s="36" t="str">
        <f t="shared" si="164"/>
        <v/>
      </c>
      <c r="Y789" s="36" t="str">
        <f t="shared" si="165"/>
        <v/>
      </c>
    </row>
    <row r="790" spans="2:25" x14ac:dyDescent="0.25">
      <c r="B790" s="23"/>
      <c r="C790" s="23"/>
      <c r="D790" s="24"/>
      <c r="E790" s="24"/>
      <c r="F790" s="25">
        <f t="shared" si="159"/>
        <v>2.5</v>
      </c>
      <c r="G790" s="26"/>
      <c r="H790" s="26"/>
      <c r="I790" s="27"/>
      <c r="J790" s="26"/>
      <c r="K790" s="48"/>
      <c r="L790" s="28"/>
      <c r="M790" s="29"/>
      <c r="N790" s="30">
        <f t="shared" si="166"/>
        <v>0</v>
      </c>
      <c r="O790" s="44" t="str">
        <f t="shared" si="160"/>
        <v/>
      </c>
      <c r="P790" s="44" t="str">
        <f t="shared" si="161"/>
        <v/>
      </c>
      <c r="Q790" s="44" t="str">
        <f t="shared" si="162"/>
        <v/>
      </c>
      <c r="R790" s="32" t="str">
        <f t="shared" si="163"/>
        <v/>
      </c>
      <c r="S790" s="33"/>
      <c r="T790" s="91"/>
      <c r="U790" s="35" t="str">
        <f t="shared" si="167"/>
        <v/>
      </c>
      <c r="V790" s="33"/>
      <c r="W790" s="36" t="str">
        <f t="shared" si="168"/>
        <v/>
      </c>
      <c r="X790" s="36" t="str">
        <f t="shared" si="164"/>
        <v/>
      </c>
      <c r="Y790" s="36" t="str">
        <f t="shared" si="165"/>
        <v/>
      </c>
    </row>
    <row r="791" spans="2:25" x14ac:dyDescent="0.25">
      <c r="B791" s="23"/>
      <c r="C791" s="23"/>
      <c r="D791" s="24"/>
      <c r="E791" s="24"/>
      <c r="F791" s="25">
        <f t="shared" si="159"/>
        <v>2.5</v>
      </c>
      <c r="G791" s="26"/>
      <c r="H791" s="26"/>
      <c r="I791" s="27"/>
      <c r="J791" s="26"/>
      <c r="K791" s="48"/>
      <c r="L791" s="28"/>
      <c r="M791" s="29"/>
      <c r="N791" s="30">
        <f t="shared" si="166"/>
        <v>0</v>
      </c>
      <c r="O791" s="44" t="str">
        <f t="shared" si="160"/>
        <v/>
      </c>
      <c r="P791" s="44" t="str">
        <f t="shared" si="161"/>
        <v/>
      </c>
      <c r="Q791" s="44" t="str">
        <f t="shared" si="162"/>
        <v/>
      </c>
      <c r="R791" s="32" t="str">
        <f t="shared" si="163"/>
        <v/>
      </c>
      <c r="S791" s="33"/>
      <c r="T791" s="91"/>
      <c r="U791" s="35" t="str">
        <f t="shared" si="167"/>
        <v/>
      </c>
      <c r="V791" s="33"/>
      <c r="W791" s="36" t="str">
        <f t="shared" si="168"/>
        <v/>
      </c>
      <c r="X791" s="36" t="str">
        <f t="shared" si="164"/>
        <v/>
      </c>
      <c r="Y791" s="36" t="str">
        <f t="shared" si="165"/>
        <v/>
      </c>
    </row>
    <row r="792" spans="2:25" x14ac:dyDescent="0.25">
      <c r="B792" s="23"/>
      <c r="C792" s="23"/>
      <c r="D792" s="24"/>
      <c r="E792" s="24"/>
      <c r="F792" s="25">
        <f t="shared" si="159"/>
        <v>2.5</v>
      </c>
      <c r="G792" s="26"/>
      <c r="H792" s="26"/>
      <c r="I792" s="27"/>
      <c r="J792" s="26"/>
      <c r="K792" s="48"/>
      <c r="L792" s="28"/>
      <c r="M792" s="29"/>
      <c r="N792" s="30">
        <f t="shared" si="166"/>
        <v>0</v>
      </c>
      <c r="O792" s="44" t="str">
        <f t="shared" si="160"/>
        <v/>
      </c>
      <c r="P792" s="44" t="str">
        <f t="shared" si="161"/>
        <v/>
      </c>
      <c r="Q792" s="44" t="str">
        <f t="shared" si="162"/>
        <v/>
      </c>
      <c r="R792" s="32" t="str">
        <f t="shared" si="163"/>
        <v/>
      </c>
      <c r="S792" s="33"/>
      <c r="T792" s="91"/>
      <c r="U792" s="35" t="str">
        <f t="shared" si="167"/>
        <v/>
      </c>
      <c r="V792" s="33"/>
      <c r="W792" s="36" t="str">
        <f t="shared" si="168"/>
        <v/>
      </c>
      <c r="X792" s="36" t="str">
        <f t="shared" si="164"/>
        <v/>
      </c>
      <c r="Y792" s="36" t="str">
        <f t="shared" si="165"/>
        <v/>
      </c>
    </row>
    <row r="793" spans="2:25" x14ac:dyDescent="0.25">
      <c r="B793" s="23"/>
      <c r="C793" s="23"/>
      <c r="D793" s="24"/>
      <c r="E793" s="24"/>
      <c r="F793" s="25">
        <f t="shared" si="159"/>
        <v>2.5</v>
      </c>
      <c r="G793" s="26"/>
      <c r="H793" s="26"/>
      <c r="I793" s="27"/>
      <c r="J793" s="26"/>
      <c r="K793" s="48"/>
      <c r="L793" s="28"/>
      <c r="M793" s="29"/>
      <c r="N793" s="30">
        <f t="shared" si="166"/>
        <v>0</v>
      </c>
      <c r="O793" s="44" t="str">
        <f t="shared" si="160"/>
        <v/>
      </c>
      <c r="P793" s="44" t="str">
        <f t="shared" si="161"/>
        <v/>
      </c>
      <c r="Q793" s="44" t="str">
        <f t="shared" si="162"/>
        <v/>
      </c>
      <c r="R793" s="32" t="str">
        <f t="shared" si="163"/>
        <v/>
      </c>
      <c r="S793" s="33"/>
      <c r="T793" s="91"/>
      <c r="U793" s="35" t="str">
        <f t="shared" si="167"/>
        <v/>
      </c>
      <c r="V793" s="33"/>
      <c r="W793" s="36" t="str">
        <f t="shared" si="168"/>
        <v/>
      </c>
      <c r="X793" s="36" t="str">
        <f t="shared" si="164"/>
        <v/>
      </c>
      <c r="Y793" s="36" t="str">
        <f t="shared" si="165"/>
        <v/>
      </c>
    </row>
    <row r="794" spans="2:25" x14ac:dyDescent="0.25">
      <c r="B794" s="23"/>
      <c r="C794" s="23"/>
      <c r="D794" s="24"/>
      <c r="E794" s="24"/>
      <c r="F794" s="25">
        <f t="shared" si="159"/>
        <v>2.5</v>
      </c>
      <c r="G794" s="26"/>
      <c r="H794" s="26"/>
      <c r="I794" s="27"/>
      <c r="J794" s="26"/>
      <c r="K794" s="48"/>
      <c r="L794" s="28"/>
      <c r="M794" s="29"/>
      <c r="N794" s="44" t="str">
        <f t="shared" ref="N794:N797" si="169">IFERROR(IF($I794&lt;=0,"",(I794-R794)*12/(VLOOKUP($E794,$AE$7:$AL$13,3)*$AC$7*$AC$8)),"")</f>
        <v/>
      </c>
      <c r="O794" s="44" t="str">
        <f t="shared" si="160"/>
        <v/>
      </c>
      <c r="P794" s="44" t="str">
        <f t="shared" si="161"/>
        <v/>
      </c>
      <c r="Q794" s="44" t="str">
        <f t="shared" si="162"/>
        <v/>
      </c>
      <c r="R794" s="32" t="str">
        <f t="shared" si="163"/>
        <v/>
      </c>
      <c r="S794" s="33"/>
      <c r="T794" s="91"/>
      <c r="U794" s="35" t="str">
        <f t="shared" si="167"/>
        <v/>
      </c>
      <c r="V794" s="33"/>
      <c r="W794" s="36" t="str">
        <f t="shared" si="168"/>
        <v/>
      </c>
      <c r="X794" s="36" t="str">
        <f t="shared" si="164"/>
        <v/>
      </c>
      <c r="Y794" s="36" t="str">
        <f t="shared" si="165"/>
        <v/>
      </c>
    </row>
    <row r="795" spans="2:25" x14ac:dyDescent="0.25">
      <c r="B795" s="23"/>
      <c r="C795" s="23"/>
      <c r="D795" s="24"/>
      <c r="E795" s="24"/>
      <c r="F795" s="25">
        <f t="shared" si="159"/>
        <v>2.5</v>
      </c>
      <c r="G795" s="26"/>
      <c r="H795" s="26"/>
      <c r="I795" s="27"/>
      <c r="J795" s="26"/>
      <c r="K795" s="48"/>
      <c r="L795" s="28"/>
      <c r="M795" s="29"/>
      <c r="N795" s="44" t="str">
        <f t="shared" si="169"/>
        <v/>
      </c>
      <c r="O795" s="44" t="str">
        <f t="shared" si="160"/>
        <v/>
      </c>
      <c r="P795" s="44" t="str">
        <f t="shared" si="161"/>
        <v/>
      </c>
      <c r="Q795" s="44" t="str">
        <f t="shared" si="162"/>
        <v/>
      </c>
      <c r="R795" s="32" t="str">
        <f t="shared" si="163"/>
        <v/>
      </c>
      <c r="S795" s="33"/>
      <c r="T795" s="91"/>
      <c r="U795" s="35" t="str">
        <f t="shared" si="167"/>
        <v/>
      </c>
      <c r="V795" s="33"/>
      <c r="W795" s="36" t="str">
        <f t="shared" si="168"/>
        <v/>
      </c>
      <c r="X795" s="36" t="str">
        <f t="shared" si="164"/>
        <v/>
      </c>
      <c r="Y795" s="36" t="str">
        <f t="shared" si="165"/>
        <v/>
      </c>
    </row>
    <row r="796" spans="2:25" x14ac:dyDescent="0.25">
      <c r="B796" s="23"/>
      <c r="C796" s="23"/>
      <c r="D796" s="24"/>
      <c r="E796" s="24"/>
      <c r="F796" s="25">
        <f t="shared" si="159"/>
        <v>2.5</v>
      </c>
      <c r="G796" s="26"/>
      <c r="H796" s="26"/>
      <c r="I796" s="27"/>
      <c r="J796" s="26"/>
      <c r="K796" s="48"/>
      <c r="L796" s="28"/>
      <c r="M796" s="29"/>
      <c r="N796" s="44" t="str">
        <f t="shared" si="169"/>
        <v/>
      </c>
      <c r="O796" s="44" t="str">
        <f t="shared" si="160"/>
        <v/>
      </c>
      <c r="P796" s="44" t="str">
        <f t="shared" si="161"/>
        <v/>
      </c>
      <c r="Q796" s="44" t="str">
        <f t="shared" si="162"/>
        <v/>
      </c>
      <c r="R796" s="32" t="str">
        <f t="shared" si="163"/>
        <v/>
      </c>
      <c r="S796" s="33"/>
      <c r="T796" s="91"/>
      <c r="U796" s="35" t="str">
        <f t="shared" si="167"/>
        <v/>
      </c>
      <c r="V796" s="33"/>
      <c r="W796" s="36" t="str">
        <f t="shared" si="168"/>
        <v/>
      </c>
      <c r="X796" s="36" t="str">
        <f t="shared" si="164"/>
        <v/>
      </c>
      <c r="Y796" s="36" t="str">
        <f t="shared" si="165"/>
        <v/>
      </c>
    </row>
    <row r="797" spans="2:25" x14ac:dyDescent="0.25">
      <c r="B797" s="23"/>
      <c r="C797" s="23"/>
      <c r="D797" s="24"/>
      <c r="E797" s="24"/>
      <c r="F797" s="25">
        <f t="shared" si="159"/>
        <v>2.5</v>
      </c>
      <c r="G797" s="26"/>
      <c r="H797" s="26"/>
      <c r="I797" s="27"/>
      <c r="J797" s="26"/>
      <c r="K797" s="48"/>
      <c r="L797" s="28"/>
      <c r="M797" s="29"/>
      <c r="N797" s="44" t="str">
        <f t="shared" si="169"/>
        <v/>
      </c>
      <c r="O797" s="44" t="str">
        <f t="shared" si="160"/>
        <v/>
      </c>
      <c r="P797" s="44" t="str">
        <f t="shared" si="161"/>
        <v/>
      </c>
      <c r="Q797" s="44" t="str">
        <f t="shared" si="162"/>
        <v/>
      </c>
      <c r="R797" s="32" t="str">
        <f t="shared" si="163"/>
        <v/>
      </c>
      <c r="S797" s="33"/>
      <c r="T797" s="91"/>
      <c r="U797" s="35" t="str">
        <f t="shared" si="167"/>
        <v/>
      </c>
      <c r="V797" s="33"/>
      <c r="W797" s="36" t="str">
        <f t="shared" si="168"/>
        <v/>
      </c>
      <c r="X797" s="36" t="str">
        <f t="shared" si="164"/>
        <v/>
      </c>
      <c r="Y797" s="36" t="str">
        <f t="shared" si="165"/>
        <v/>
      </c>
    </row>
  </sheetData>
  <mergeCells count="11">
    <mergeCell ref="BF44:BL44"/>
    <mergeCell ref="BM44:BM45"/>
    <mergeCell ref="BN44:BN45"/>
    <mergeCell ref="BF65:BG65"/>
    <mergeCell ref="BF66:BF72"/>
    <mergeCell ref="J5:K5"/>
    <mergeCell ref="L5:M5"/>
    <mergeCell ref="N5:R5"/>
    <mergeCell ref="T5:U5"/>
    <mergeCell ref="X5:Y5"/>
    <mergeCell ref="BE44:BE45"/>
  </mergeCells>
  <conditionalFormatting sqref="B7:I797 T7:T797">
    <cfRule type="cellIs" dxfId="12" priority="13" operator="equal">
      <formula>""</formula>
    </cfRule>
  </conditionalFormatting>
  <conditionalFormatting sqref="BF54:BJ54 BF46:BI46">
    <cfRule type="cellIs" dxfId="11" priority="12" operator="greaterThanOrEqual">
      <formula>1</formula>
    </cfRule>
  </conditionalFormatting>
  <conditionalFormatting sqref="BK54">
    <cfRule type="cellIs" dxfId="10" priority="11" operator="greaterThanOrEqual">
      <formula>1</formula>
    </cfRule>
  </conditionalFormatting>
  <conditionalFormatting sqref="BL54">
    <cfRule type="cellIs" dxfId="9" priority="10" operator="greaterThanOrEqual">
      <formula>1</formula>
    </cfRule>
  </conditionalFormatting>
  <conditionalFormatting sqref="BJ46:BL46">
    <cfRule type="cellIs" dxfId="8" priority="9" operator="greaterThanOrEqual">
      <formula>1</formula>
    </cfRule>
  </conditionalFormatting>
  <conditionalFormatting sqref="BF47:BI53">
    <cfRule type="cellIs" dxfId="7" priority="8" operator="greaterThanOrEqual">
      <formula>1</formula>
    </cfRule>
  </conditionalFormatting>
  <conditionalFormatting sqref="BJ47:BL53">
    <cfRule type="cellIs" dxfId="6" priority="7" operator="greaterThanOrEqual">
      <formula>1</formula>
    </cfRule>
  </conditionalFormatting>
  <conditionalFormatting sqref="BI70:BO72">
    <cfRule type="cellIs" dxfId="5" priority="1" operator="greaterThanOrEqual">
      <formula>1</formula>
    </cfRule>
  </conditionalFormatting>
  <conditionalFormatting sqref="BP66:BP70 BH66:BH69">
    <cfRule type="cellIs" dxfId="4" priority="6" operator="greaterThanOrEqual">
      <formula>1</formula>
    </cfRule>
  </conditionalFormatting>
  <conditionalFormatting sqref="BP71">
    <cfRule type="cellIs" dxfId="3" priority="5" operator="greaterThanOrEqual">
      <formula>1</formula>
    </cfRule>
  </conditionalFormatting>
  <conditionalFormatting sqref="BP72">
    <cfRule type="cellIs" dxfId="2" priority="4" operator="greaterThanOrEqual">
      <formula>1</formula>
    </cfRule>
  </conditionalFormatting>
  <conditionalFormatting sqref="BH70:BH72">
    <cfRule type="cellIs" dxfId="1" priority="3" operator="greaterThanOrEqual">
      <formula>1</formula>
    </cfRule>
  </conditionalFormatting>
  <conditionalFormatting sqref="BI66:BO69">
    <cfRule type="cellIs" dxfId="0" priority="2" operator="greaterThanOrEqual">
      <formula>1</formula>
    </cfRule>
  </conditionalFormatting>
  <dataValidations count="6">
    <dataValidation type="list" allowBlank="1" showInputMessage="1" showErrorMessage="1" sqref="H7:H797" xr:uid="{EFA481C9-E626-4CB4-8A2B-0CAE70DB0F31}">
      <formula1>"Occupied,Vacant,Super"</formula1>
    </dataValidation>
    <dataValidation type="list" allowBlank="1" showInputMessage="1" showErrorMessage="1" sqref="E798:E1048576" xr:uid="{1EAE37BA-55E8-435A-B8B2-FF0D09EA6344}">
      <formula1>"0,1,2,3,4"</formula1>
    </dataValidation>
    <dataValidation type="list" allowBlank="1" showInputMessage="1" showErrorMessage="1" sqref="G7:G1048576" xr:uid="{1C095952-126B-4BDA-9A38-5485FF8A907C}">
      <formula1>"Stabilized (Rental), Market (Rental), Super,Shareholder"</formula1>
    </dataValidation>
    <dataValidation type="list" allowBlank="1" showInputMessage="1" showErrorMessage="1" sqref="H798:H1048576" xr:uid="{FE37F32D-F1E3-4647-AA71-92F98114B89A}">
      <formula1>"Occupied, Vacant"</formula1>
    </dataValidation>
    <dataValidation type="list" allowBlank="1" showInputMessage="1" showErrorMessage="1" sqref="J7:J797" xr:uid="{D7FFD576-ABAF-43FE-8CBF-6E90C14D174E}">
      <formula1>"Project Based Section 8, Tenant Based Section 8, SCRIE, DRIE, FEPS, LINC,PA-SA"</formula1>
    </dataValidation>
    <dataValidation type="list" allowBlank="1" showInputMessage="1" showErrorMessage="1" sqref="J798:J1048576" xr:uid="{99E2A3E0-AC8C-4169-8E0E-86391ACE0C73}">
      <formula1>"Section 8, SCRIE, DRIE, FEPS, LINC"</formula1>
    </dataValidation>
  </dataValidations>
  <pageMargins left="0.7" right="0.7" top="0.75" bottom="0.75" header="0.3" footer="0.3"/>
  <pageSetup scale="33" orientation="portrait" r:id="rId1"/>
  <headerFooter>
    <oddHeader xml:space="preserve">&amp;C&amp;"Book Antiqua,Bold"
</oddHeader>
  </headerFooter>
  <colBreaks count="1" manualBreakCount="1">
    <brk id="2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Rent Roll</vt:lpstr>
      <vt:lpstr>K7K1000</vt:lpstr>
      <vt:lpstr>K7K500</vt:lpstr>
      <vt:lpstr>'Rent Roll'!Print_Area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Yaskil, Dar</dc:creator>
  <cp:lastModifiedBy>Yaskil, Dar</cp:lastModifiedBy>
  <dcterms:created xsi:type="dcterms:W3CDTF">2021-08-20T19:10:57Z</dcterms:created>
  <dcterms:modified xsi:type="dcterms:W3CDTF">2021-08-20T19:11:31Z</dcterms:modified>
</cp:coreProperties>
</file>