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05" tabRatio="670" firstSheet="2" activeTab="5"/>
  </bookViews>
  <sheets>
    <sheet name="Manhattan Retail &amp; CB3 Retail" sheetId="1" r:id="rId1"/>
    <sheet name="NYC Retail &amp; CB3 Retail" sheetId="2" r:id="rId2"/>
    <sheet name="Ret and A&amp;F - Manh and CB3" sheetId="3" r:id="rId3"/>
    <sheet name="Ret and A&amp;F - NYC and CB3" sheetId="4" r:id="rId4"/>
    <sheet name="1-4 Empl - NYC and CB3" sheetId="5" r:id="rId5"/>
    <sheet name="1-4 Empl - Manhattan and CB3" sheetId="6" r:id="rId6"/>
  </sheets>
  <definedNames/>
  <calcPr fullCalcOnLoad="1"/>
</workbook>
</file>

<file path=xl/sharedStrings.xml><?xml version="1.0" encoding="utf-8"?>
<sst xmlns="http://schemas.openxmlformats.org/spreadsheetml/2006/main" count="619" uniqueCount="102">
  <si>
    <t xml:space="preserve">Retail </t>
  </si>
  <si>
    <t>Total Industries</t>
  </si>
  <si>
    <t xml:space="preserve">Total </t>
  </si>
  <si>
    <t>1-4'</t>
  </si>
  <si>
    <t>Total</t>
  </si>
  <si>
    <t>Bronx</t>
  </si>
  <si>
    <t>Kings</t>
  </si>
  <si>
    <t>New York</t>
  </si>
  <si>
    <t>Queens</t>
  </si>
  <si>
    <t>Richmond</t>
  </si>
  <si>
    <t>Counties 2002</t>
  </si>
  <si>
    <t>Counties 2007</t>
  </si>
  <si>
    <t>TOTAL RETAIL INDUSTRIES CALCULATIONS</t>
  </si>
  <si>
    <t>MANHATTAN</t>
  </si>
  <si>
    <t>CB3</t>
  </si>
  <si>
    <t>Retail Industries</t>
  </si>
  <si>
    <t>Borough Effect</t>
  </si>
  <si>
    <t xml:space="preserve">Change in Total Industries in Manhattan </t>
  </si>
  <si>
    <t xml:space="preserve">Expected Change in CB3 Retail Industries  </t>
  </si>
  <si>
    <t>Industrial Mix Effect</t>
  </si>
  <si>
    <t>Retail</t>
  </si>
  <si>
    <t>Change in Retail Industries in Manhattan</t>
  </si>
  <si>
    <t>Difference [Change RIM - Change TIM]</t>
  </si>
  <si>
    <t>Expected Change in CB3 Retail Industries</t>
  </si>
  <si>
    <t>Competitive Effect</t>
  </si>
  <si>
    <t>Change in Retail Industries in CB3</t>
  </si>
  <si>
    <t>Difference [Change RIM - Change RICB3]</t>
  </si>
  <si>
    <t>Absolute Value</t>
  </si>
  <si>
    <t>Calculation Figure</t>
  </si>
  <si>
    <t xml:space="preserve">Absolute Value </t>
  </si>
  <si>
    <t>Direction of Change RICB3</t>
  </si>
  <si>
    <t>How much better or worse were RICB3</t>
  </si>
  <si>
    <t xml:space="preserve">Check </t>
  </si>
  <si>
    <t xml:space="preserve">Borough Effect </t>
  </si>
  <si>
    <t xml:space="preserve">Industrial Mix Effect </t>
  </si>
  <si>
    <t>SUM</t>
  </si>
  <si>
    <t xml:space="preserve">CB3 Retail </t>
  </si>
  <si>
    <t>Year 2002</t>
  </si>
  <si>
    <t>Year 2007</t>
  </si>
  <si>
    <t xml:space="preserve">Difference </t>
  </si>
  <si>
    <t>NYC</t>
  </si>
  <si>
    <t>Difference [Change RINYC - Change TINYC]</t>
  </si>
  <si>
    <t>Difference [Change RINYC - Change RICB3]</t>
  </si>
  <si>
    <t xml:space="preserve">Change in Total Industries in NYC </t>
  </si>
  <si>
    <t>Change in Retail Industries in NYC</t>
  </si>
  <si>
    <t xml:space="preserve">Change RINYC &lt; Change TINYC, so Multiply by </t>
  </si>
  <si>
    <t>Difference [Change RICB3 - Change RINYC ]</t>
  </si>
  <si>
    <t>Difference [Change RICB3 - Change RIM]</t>
  </si>
  <si>
    <t>[Ch Borough Retail - Ch T Borough Industry]</t>
  </si>
  <si>
    <t>[Ch Large Area Retail - Ch T Large Area Industry]</t>
  </si>
  <si>
    <t>[Ch Local Retail - Ch Borough Retail]</t>
  </si>
  <si>
    <t>[Ch Small Area Retail - Ch Large Area Retail]</t>
  </si>
  <si>
    <t>1-4' RETAIL INDUSTRIES CALCULATIONS</t>
  </si>
  <si>
    <t>[Ch City Retail - Ch T City Industry]</t>
  </si>
  <si>
    <t>[Ch Local Retail - Ch City Retail]</t>
  </si>
  <si>
    <t>Acc &amp; Food Industries</t>
  </si>
  <si>
    <t xml:space="preserve">Expected Change in CB3 A&amp;F Industries  </t>
  </si>
  <si>
    <t>Change in A&amp;F Industries in NYC</t>
  </si>
  <si>
    <t>Difference [Change A&amp;FINYC - Change TINYC]</t>
  </si>
  <si>
    <t>[Ch City A&amp;F - Ch T City Industry]</t>
  </si>
  <si>
    <t>[Ch Large Area A&amp;F - Ch T Large Area Industry]</t>
  </si>
  <si>
    <t>Expected Change in CB3 A&amp;F Industries</t>
  </si>
  <si>
    <t>Change in A&amp;F Industries in CB3</t>
  </si>
  <si>
    <t>Difference [Change A&amp;FICB3 - Change A&amp;FINYC ]</t>
  </si>
  <si>
    <t>[Ch Local A&amp;F - Ch City A&amp;F]</t>
  </si>
  <si>
    <t>[Ch Small Area A&amp;F - Ch Large Area A&amp;F]</t>
  </si>
  <si>
    <t>How much better or worse were A&amp;FICB3</t>
  </si>
  <si>
    <t>CB3 A&amp;F</t>
  </si>
  <si>
    <t>City Effect</t>
  </si>
  <si>
    <t xml:space="preserve">City Effect </t>
  </si>
  <si>
    <t>%</t>
  </si>
  <si>
    <t xml:space="preserve">Industry Mix Effect </t>
  </si>
  <si>
    <t>Industry Mix Effect</t>
  </si>
  <si>
    <t>COUNTY &amp; ZIP CODE CALCULATIONS (SHIFT-SHARE ANALYSIS)</t>
  </si>
  <si>
    <t>CB3 Zip Code 2002</t>
  </si>
  <si>
    <t>CB3 Zip Code 2007</t>
  </si>
  <si>
    <t>Direction of Change RIM</t>
  </si>
  <si>
    <t xml:space="preserve">Note: TIM = Total Industries in Manhattan </t>
  </si>
  <si>
    <t>CB3 Zip Codes 2002</t>
  </si>
  <si>
    <t>CB3 Zip Codes 2007</t>
  </si>
  <si>
    <t>Note: TINYC = Total Industries in New York City</t>
  </si>
  <si>
    <t xml:space="preserve">Note: TINYC = Total Industries in New York City </t>
  </si>
  <si>
    <r>
      <t>I</t>
    </r>
    <r>
      <rPr>
        <b/>
        <sz val="11"/>
        <rFont val="Calibri"/>
        <family val="2"/>
      </rPr>
      <t>ndustrial Mix Effect</t>
    </r>
  </si>
  <si>
    <t>Accommodations &amp; Food</t>
  </si>
  <si>
    <t>TOTAL ACCOMMODATIONS &amp; FOOD INDUSTRIES CALCULATIONS</t>
  </si>
  <si>
    <t xml:space="preserve">Comparing Manhattan Retail &amp; CB3 Retail </t>
  </si>
  <si>
    <t>Comparing Retail and Accommodations &amp; Food Services between Manhattan and CB3</t>
  </si>
  <si>
    <t>Comparing Retail and Accommodations &amp; Food Services between NYC and CB3</t>
  </si>
  <si>
    <t>Note: TIM = Total Industries in Manhattan</t>
  </si>
  <si>
    <t>Change in A&amp;F Industries in Manhattan</t>
  </si>
  <si>
    <t>Difference [Change A&amp;FIM - Change TIM]</t>
  </si>
  <si>
    <t>[Ch City A&amp;F - Ch T Borough Industry]</t>
  </si>
  <si>
    <t>Difference [Change A&amp;FICB3 - Change A&amp;FIM ]</t>
  </si>
  <si>
    <t>[Ch Local A&amp;F - Ch Borough A&amp;F]</t>
  </si>
  <si>
    <t>Note TINYC = Total Industries in New York City</t>
  </si>
  <si>
    <t>1-4' ACCOMMODATIONS &amp; FOOD INDUSTRIES CALCULATIONS</t>
  </si>
  <si>
    <t xml:space="preserve">Comparing Retail and Accommodations &amp; Food Services between NYC and CB3 for industries with 1-4 employess </t>
  </si>
  <si>
    <t xml:space="preserve">Comparing Retail and Accommodations &amp; Food Services between Manhattan and CB3 for industries with 1-4 employess </t>
  </si>
  <si>
    <t>Note: TIM = Totail Industries in Manhattan</t>
  </si>
  <si>
    <t>Change in Total Industries in Manhattan</t>
  </si>
  <si>
    <t>[Ch Borough A&amp;F - Ch T Borough Industry]</t>
  </si>
  <si>
    <t>Comparing NYC Retail &amp; CB3 Retail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</si>
</sst>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%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0.0%"/>
    <numFmt numFmtId="175" formatCode="0.000%"/>
    <numFmt numFmtId="176" formatCode="0.0000%"/>
    <numFmt numFmtId="177" formatCode="0.000000%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0.000"/>
    <numFmt numFmtId="182" formatCode="0.0000"/>
    <numFmt numFmtId="183" formatCode="0.00000"/>
    <numFmt numFmtId="184" formatCode="0.000000"/>
    <numFmt numFmtId="185" formatCode="0.0000000000000000%"/>
    <numFmt numFmtId="186" formatCode="0.000000000000000%"/>
    <numFmt numFmtId="187" formatCode="0.00000000000000%"/>
    <numFmt numFmtId="188" formatCode="0.0000000000000%"/>
    <numFmt numFmtId="189" formatCode="0.000000000000%"/>
    <numFmt numFmtId="190" formatCode="0.00000000000%"/>
    <numFmt numFmtId="191" formatCode="0.0000000000%"/>
    <numFmt numFmtId="192" formatCode="0.000000000%"/>
    <numFmt numFmtId="193" formatCode="0.00000000%"/>
    <numFmt numFmtId="194" formatCode="0.0000000%"/>
    <numFmt numFmtId="195" formatCode="0.0000000"/>
    <numFmt numFmtId="196" formatCode="_(* #,##0.000000_);_(* \(#,##0.000000\);_(* &quot;-&quot;??_);_(@_)"/>
    <numFmt numFmtId="197" formatCode="_(* #,##0.0000000_);_(* \(#,##0.0000000\);_(* &quot;-&quot;??_);_(@_)"/>
    <numFmt numFmtId="198" formatCode="_(* #,##0.00000000_);_(* \(#,##0.00000000\);_(* &quot;-&quot;??_);_(@_)"/>
    <numFmt numFmtId="199" formatCode="_(* #,##0.000000000_);_(* \(#,##0.000000000\);_(* &quot;-&quot;??_);_(@_)"/>
    <numFmt numFmtId="200" formatCode="_(* #,##0.0000000000_);_(* \(#,##0.0000000000\);_(* &quot;-&quot;??_);_(@_)"/>
    <numFmt numFmtId="201" formatCode="_(* #,##0.00000000000_);_(* \(#,##0.00000000000\);_(* &quot;-&quot;??_);_(@_)"/>
    <numFmt numFmtId="202" formatCode="_(* #,##0.000000000000_);_(* \(#,##0.000000000000\);_(* &quot;-&quot;??_);_(@_)"/>
    <numFmt numFmtId="203" formatCode="_(* #,##0.0000000000000_);_(* \(#,##0.0000000000000\);_(* &quot;-&quot;??_);_(@_)"/>
    <numFmt numFmtId="204" formatCode="_(* #,##0.00000000000000_);_(* \(#,##0.00000000000000\);_(* &quot;-&quot;??_);_(@_)"/>
    <numFmt numFmtId="205" formatCode="_(* #,##0.000000000000000_);_(* \(#,##0.000000000000000\);_(* &quot;-&quot;??_);_(@_)"/>
    <numFmt numFmtId="206" formatCode="_(* #,##0.0000000000000000_);_(* \(#,##0.00000000000000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 quotePrefix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4" xfId="0" applyFont="1" applyBorder="1" applyAlignment="1">
      <alignment/>
    </xf>
    <xf numFmtId="16" fontId="18" fillId="0" borderId="0" xfId="0" applyNumberFormat="1" applyFont="1" applyBorder="1" applyAlignment="1">
      <alignment/>
    </xf>
    <xf numFmtId="16" fontId="18" fillId="0" borderId="0" xfId="0" applyNumberFormat="1" applyFont="1" applyBorder="1" applyAlignment="1" quotePrefix="1">
      <alignment/>
    </xf>
    <xf numFmtId="0" fontId="18" fillId="0" borderId="0" xfId="0" applyFont="1" applyBorder="1" applyAlignment="1" quotePrefix="1">
      <alignment/>
    </xf>
    <xf numFmtId="0" fontId="18" fillId="0" borderId="14" xfId="0" applyFont="1" applyBorder="1" applyAlignment="1" quotePrefix="1">
      <alignment/>
    </xf>
    <xf numFmtId="3" fontId="18" fillId="0" borderId="15" xfId="0" applyNumberFormat="1" applyFont="1" applyBorder="1" applyAlignment="1">
      <alignment horizontal="right" wrapText="1"/>
    </xf>
    <xf numFmtId="0" fontId="18" fillId="0" borderId="15" xfId="0" applyFont="1" applyBorder="1" applyAlignment="1">
      <alignment horizontal="right" wrapText="1"/>
    </xf>
    <xf numFmtId="3" fontId="18" fillId="0" borderId="16" xfId="0" applyNumberFormat="1" applyFont="1" applyBorder="1" applyAlignment="1">
      <alignment horizontal="right" wrapText="1"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3" fontId="18" fillId="0" borderId="18" xfId="0" applyNumberFormat="1" applyFont="1" applyBorder="1" applyAlignment="1">
      <alignment/>
    </xf>
    <xf numFmtId="3" fontId="18" fillId="0" borderId="19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4" xfId="0" applyFont="1" applyBorder="1" applyAlignment="1">
      <alignment/>
    </xf>
    <xf numFmtId="16" fontId="18" fillId="0" borderId="13" xfId="0" applyNumberFormat="1" applyFont="1" applyBorder="1" applyAlignment="1">
      <alignment/>
    </xf>
    <xf numFmtId="3" fontId="18" fillId="0" borderId="20" xfId="0" applyNumberFormat="1" applyFont="1" applyBorder="1" applyAlignment="1">
      <alignment horizontal="right" wrapText="1"/>
    </xf>
    <xf numFmtId="3" fontId="18" fillId="0" borderId="0" xfId="0" applyNumberFormat="1" applyFont="1" applyBorder="1" applyAlignment="1">
      <alignment/>
    </xf>
    <xf numFmtId="3" fontId="18" fillId="0" borderId="14" xfId="0" applyNumberFormat="1" applyFont="1" applyBorder="1" applyAlignment="1">
      <alignment/>
    </xf>
    <xf numFmtId="0" fontId="18" fillId="0" borderId="16" xfId="0" applyFont="1" applyBorder="1" applyAlignment="1">
      <alignment horizontal="right" wrapText="1"/>
    </xf>
    <xf numFmtId="3" fontId="18" fillId="0" borderId="0" xfId="0" applyNumberFormat="1" applyFont="1" applyAlignment="1">
      <alignment/>
    </xf>
    <xf numFmtId="3" fontId="18" fillId="0" borderId="17" xfId="0" applyNumberFormat="1" applyFont="1" applyBorder="1" applyAlignment="1">
      <alignment/>
    </xf>
    <xf numFmtId="0" fontId="19" fillId="0" borderId="12" xfId="0" applyFont="1" applyBorder="1" applyAlignment="1">
      <alignment/>
    </xf>
    <xf numFmtId="168" fontId="18" fillId="0" borderId="14" xfId="59" applyNumberFormat="1" applyFont="1" applyBorder="1" applyAlignment="1">
      <alignment/>
    </xf>
    <xf numFmtId="173" fontId="18" fillId="0" borderId="0" xfId="0" applyNumberFormat="1" applyFont="1" applyAlignment="1">
      <alignment/>
    </xf>
    <xf numFmtId="0" fontId="18" fillId="0" borderId="19" xfId="0" applyFont="1" applyBorder="1" applyAlignment="1">
      <alignment/>
    </xf>
    <xf numFmtId="176" fontId="18" fillId="0" borderId="14" xfId="59" applyNumberFormat="1" applyFont="1" applyBorder="1" applyAlignment="1">
      <alignment/>
    </xf>
    <xf numFmtId="184" fontId="18" fillId="0" borderId="14" xfId="42" applyNumberFormat="1" applyFont="1" applyBorder="1" applyAlignment="1">
      <alignment/>
    </xf>
    <xf numFmtId="168" fontId="18" fillId="0" borderId="14" xfId="0" applyNumberFormat="1" applyFont="1" applyBorder="1" applyAlignment="1">
      <alignment/>
    </xf>
    <xf numFmtId="9" fontId="18" fillId="0" borderId="14" xfId="59" applyFont="1" applyBorder="1" applyAlignment="1">
      <alignment/>
    </xf>
    <xf numFmtId="9" fontId="18" fillId="0" borderId="14" xfId="59" applyNumberFormat="1" applyFont="1" applyBorder="1" applyAlignment="1">
      <alignment/>
    </xf>
    <xf numFmtId="9" fontId="18" fillId="0" borderId="19" xfId="59" applyFont="1" applyBorder="1" applyAlignment="1">
      <alignment/>
    </xf>
    <xf numFmtId="9" fontId="18" fillId="0" borderId="19" xfId="59" applyNumberFormat="1" applyFont="1" applyBorder="1" applyAlignment="1">
      <alignment/>
    </xf>
    <xf numFmtId="3" fontId="18" fillId="0" borderId="21" xfId="0" applyNumberFormat="1" applyFont="1" applyBorder="1" applyAlignment="1">
      <alignment/>
    </xf>
    <xf numFmtId="3" fontId="18" fillId="0" borderId="22" xfId="0" applyNumberFormat="1" applyFont="1" applyBorder="1" applyAlignment="1">
      <alignment horizontal="right" wrapText="1"/>
    </xf>
    <xf numFmtId="3" fontId="18" fillId="0" borderId="23" xfId="0" applyNumberFormat="1" applyFont="1" applyBorder="1" applyAlignment="1">
      <alignment horizontal="right" wrapText="1"/>
    </xf>
    <xf numFmtId="0" fontId="19" fillId="0" borderId="10" xfId="0" applyFont="1" applyBorder="1" applyAlignment="1" quotePrefix="1">
      <alignment/>
    </xf>
    <xf numFmtId="174" fontId="18" fillId="0" borderId="14" xfId="59" applyNumberFormat="1" applyFont="1" applyBorder="1" applyAlignment="1">
      <alignment/>
    </xf>
    <xf numFmtId="10" fontId="18" fillId="0" borderId="14" xfId="59" applyNumberFormat="1" applyFont="1" applyBorder="1" applyAlignment="1">
      <alignment/>
    </xf>
    <xf numFmtId="174" fontId="18" fillId="0" borderId="19" xfId="59" applyNumberFormat="1" applyFont="1" applyBorder="1" applyAlignment="1">
      <alignment/>
    </xf>
    <xf numFmtId="10" fontId="18" fillId="0" borderId="19" xfId="59" applyNumberFormat="1" applyFont="1" applyBorder="1" applyAlignment="1">
      <alignment/>
    </xf>
    <xf numFmtId="3" fontId="18" fillId="0" borderId="21" xfId="0" applyNumberFormat="1" applyFont="1" applyBorder="1" applyAlignment="1">
      <alignment horizontal="right" wrapText="1"/>
    </xf>
    <xf numFmtId="0" fontId="18" fillId="0" borderId="21" xfId="0" applyFont="1" applyBorder="1" applyAlignment="1">
      <alignment horizontal="right" wrapText="1"/>
    </xf>
    <xf numFmtId="175" fontId="18" fillId="0" borderId="14" xfId="59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8515625" style="1" customWidth="1"/>
    <col min="2" max="4" width="9.140625" style="1" customWidth="1"/>
    <col min="5" max="5" width="9.57421875" style="1" customWidth="1"/>
    <col min="6" max="16384" width="9.140625" style="1" customWidth="1"/>
  </cols>
  <sheetData>
    <row r="1" ht="15">
      <c r="A1" s="3" t="s">
        <v>73</v>
      </c>
    </row>
    <row r="2" ht="15.75" thickBot="1">
      <c r="A2" s="1" t="s">
        <v>85</v>
      </c>
    </row>
    <row r="3" spans="1:51" ht="15">
      <c r="A3" s="21" t="s">
        <v>10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P3" s="21" t="s">
        <v>11</v>
      </c>
      <c r="Q3" s="5"/>
      <c r="R3" s="5"/>
      <c r="S3" s="5"/>
      <c r="T3" s="5"/>
      <c r="U3" s="5"/>
      <c r="V3" s="5"/>
      <c r="W3" s="5"/>
      <c r="X3" s="5"/>
      <c r="Y3" s="6"/>
      <c r="AA3" s="21" t="s">
        <v>74</v>
      </c>
      <c r="AB3" s="5"/>
      <c r="AC3" s="5"/>
      <c r="AD3" s="5"/>
      <c r="AE3" s="5"/>
      <c r="AF3" s="5"/>
      <c r="AG3" s="5"/>
      <c r="AH3" s="5"/>
      <c r="AI3" s="5"/>
      <c r="AJ3" s="5"/>
      <c r="AK3" s="5"/>
      <c r="AL3" s="6"/>
      <c r="AN3" s="21" t="s">
        <v>75</v>
      </c>
      <c r="AO3" s="5"/>
      <c r="AP3" s="5"/>
      <c r="AQ3" s="5"/>
      <c r="AR3" s="5"/>
      <c r="AS3" s="5"/>
      <c r="AT3" s="5"/>
      <c r="AU3" s="5"/>
      <c r="AV3" s="5"/>
      <c r="AW3" s="5"/>
      <c r="AX3" s="5"/>
      <c r="AY3" s="6"/>
    </row>
    <row r="4" spans="1:51" ht="15">
      <c r="A4" s="7"/>
      <c r="B4" s="8"/>
      <c r="C4" s="8" t="s">
        <v>0</v>
      </c>
      <c r="D4" s="8"/>
      <c r="E4" s="8"/>
      <c r="F4" s="8"/>
      <c r="G4" s="8" t="s">
        <v>83</v>
      </c>
      <c r="H4" s="8"/>
      <c r="I4" s="8"/>
      <c r="J4" s="8"/>
      <c r="K4" s="8" t="s">
        <v>1</v>
      </c>
      <c r="L4" s="9"/>
      <c r="P4" s="7" t="s">
        <v>0</v>
      </c>
      <c r="Q4" s="8"/>
      <c r="R4" s="8"/>
      <c r="S4" s="8"/>
      <c r="T4" s="8" t="s">
        <v>83</v>
      </c>
      <c r="U4" s="8"/>
      <c r="V4" s="8"/>
      <c r="W4" s="8"/>
      <c r="X4" s="8" t="s">
        <v>1</v>
      </c>
      <c r="Y4" s="9"/>
      <c r="AA4" s="7"/>
      <c r="AB4" s="8"/>
      <c r="AC4" s="8" t="s">
        <v>20</v>
      </c>
      <c r="AD4" s="8"/>
      <c r="AE4" s="8"/>
      <c r="AF4" s="8"/>
      <c r="AG4" s="8" t="s">
        <v>83</v>
      </c>
      <c r="AH4" s="8"/>
      <c r="AI4" s="8"/>
      <c r="AJ4" s="8"/>
      <c r="AK4" s="8" t="s">
        <v>1</v>
      </c>
      <c r="AL4" s="9"/>
      <c r="AN4" s="7"/>
      <c r="AO4" s="8"/>
      <c r="AP4" s="8" t="s">
        <v>20</v>
      </c>
      <c r="AQ4" s="8"/>
      <c r="AR4" s="8"/>
      <c r="AS4" s="8"/>
      <c r="AT4" s="8" t="s">
        <v>83</v>
      </c>
      <c r="AU4" s="8"/>
      <c r="AV4" s="8"/>
      <c r="AW4" s="8"/>
      <c r="AX4" s="8" t="s">
        <v>1</v>
      </c>
      <c r="AY4" s="9"/>
    </row>
    <row r="5" spans="1:51" ht="15">
      <c r="A5" s="7"/>
      <c r="B5" s="8"/>
      <c r="C5" s="10" t="s">
        <v>2</v>
      </c>
      <c r="D5" s="11" t="s">
        <v>3</v>
      </c>
      <c r="E5" s="8"/>
      <c r="F5" s="8"/>
      <c r="G5" s="8" t="s">
        <v>2</v>
      </c>
      <c r="H5" s="12" t="s">
        <v>3</v>
      </c>
      <c r="I5" s="8"/>
      <c r="J5" s="8"/>
      <c r="K5" s="8" t="s">
        <v>4</v>
      </c>
      <c r="L5" s="13" t="s">
        <v>3</v>
      </c>
      <c r="P5" s="26" t="s">
        <v>2</v>
      </c>
      <c r="Q5" s="11" t="s">
        <v>3</v>
      </c>
      <c r="R5" s="8"/>
      <c r="S5" s="8"/>
      <c r="T5" s="8" t="s">
        <v>2</v>
      </c>
      <c r="U5" s="12" t="s">
        <v>3</v>
      </c>
      <c r="V5" s="8"/>
      <c r="W5" s="8"/>
      <c r="X5" s="8" t="s">
        <v>4</v>
      </c>
      <c r="Y5" s="13" t="s">
        <v>3</v>
      </c>
      <c r="AA5" s="7"/>
      <c r="AB5" s="8"/>
      <c r="AC5" s="8" t="s">
        <v>2</v>
      </c>
      <c r="AD5" s="12" t="s">
        <v>3</v>
      </c>
      <c r="AE5" s="12"/>
      <c r="AF5" s="8"/>
      <c r="AG5" s="8" t="s">
        <v>2</v>
      </c>
      <c r="AH5" s="12" t="s">
        <v>3</v>
      </c>
      <c r="AI5" s="8"/>
      <c r="AJ5" s="8"/>
      <c r="AK5" s="8" t="s">
        <v>4</v>
      </c>
      <c r="AL5" s="13" t="s">
        <v>3</v>
      </c>
      <c r="AM5" s="2"/>
      <c r="AN5" s="7"/>
      <c r="AO5" s="8"/>
      <c r="AP5" s="8" t="s">
        <v>2</v>
      </c>
      <c r="AQ5" s="12" t="s">
        <v>3</v>
      </c>
      <c r="AR5" s="12"/>
      <c r="AS5" s="8"/>
      <c r="AT5" s="8" t="s">
        <v>2</v>
      </c>
      <c r="AU5" s="12" t="s">
        <v>3</v>
      </c>
      <c r="AV5" s="8"/>
      <c r="AW5" s="8"/>
      <c r="AX5" s="8" t="s">
        <v>4</v>
      </c>
      <c r="AY5" s="13" t="s">
        <v>3</v>
      </c>
    </row>
    <row r="6" spans="1:51" ht="15">
      <c r="A6" s="7" t="s">
        <v>5</v>
      </c>
      <c r="B6" s="8"/>
      <c r="C6" s="14">
        <v>3369</v>
      </c>
      <c r="D6" s="14">
        <v>2411</v>
      </c>
      <c r="E6" s="8"/>
      <c r="F6" s="8"/>
      <c r="G6" s="14">
        <v>1165</v>
      </c>
      <c r="H6" s="15">
        <v>742</v>
      </c>
      <c r="I6" s="8"/>
      <c r="J6" s="8"/>
      <c r="K6" s="14">
        <v>15061</v>
      </c>
      <c r="L6" s="16">
        <v>9881</v>
      </c>
      <c r="P6" s="27">
        <v>3460</v>
      </c>
      <c r="Q6" s="14">
        <v>2408</v>
      </c>
      <c r="R6" s="8"/>
      <c r="S6" s="8"/>
      <c r="T6" s="14">
        <v>1354</v>
      </c>
      <c r="U6" s="15">
        <v>873</v>
      </c>
      <c r="V6" s="8"/>
      <c r="W6" s="8"/>
      <c r="X6" s="14">
        <v>15616</v>
      </c>
      <c r="Y6" s="16">
        <v>10128</v>
      </c>
      <c r="AA6" s="7">
        <v>10002</v>
      </c>
      <c r="AB6" s="8"/>
      <c r="AC6" s="15">
        <v>458</v>
      </c>
      <c r="AD6" s="15">
        <v>325</v>
      </c>
      <c r="AE6" s="8"/>
      <c r="AF6" s="8"/>
      <c r="AG6" s="15">
        <v>312</v>
      </c>
      <c r="AH6" s="15">
        <v>203</v>
      </c>
      <c r="AI6" s="8"/>
      <c r="AJ6" s="8"/>
      <c r="AK6" s="28">
        <v>2269</v>
      </c>
      <c r="AL6" s="29">
        <v>1633</v>
      </c>
      <c r="AN6" s="7">
        <v>10002</v>
      </c>
      <c r="AO6" s="8"/>
      <c r="AP6" s="15">
        <v>514</v>
      </c>
      <c r="AQ6" s="15">
        <v>370</v>
      </c>
      <c r="AR6" s="8"/>
      <c r="AS6" s="8"/>
      <c r="AT6" s="15">
        <v>476</v>
      </c>
      <c r="AU6" s="15">
        <v>303</v>
      </c>
      <c r="AV6" s="8"/>
      <c r="AW6" s="8"/>
      <c r="AX6" s="14">
        <v>2685</v>
      </c>
      <c r="AY6" s="16">
        <v>1909</v>
      </c>
    </row>
    <row r="7" spans="1:51" ht="15">
      <c r="A7" s="7" t="s">
        <v>6</v>
      </c>
      <c r="B7" s="8"/>
      <c r="C7" s="14">
        <v>7768</v>
      </c>
      <c r="D7" s="14">
        <v>5536</v>
      </c>
      <c r="E7" s="8"/>
      <c r="F7" s="8"/>
      <c r="G7" s="14">
        <v>2532</v>
      </c>
      <c r="H7" s="14">
        <v>1548</v>
      </c>
      <c r="I7" s="8"/>
      <c r="J7" s="8"/>
      <c r="K7" s="14">
        <v>40302</v>
      </c>
      <c r="L7" s="16">
        <v>27339</v>
      </c>
      <c r="P7" s="27">
        <v>8358</v>
      </c>
      <c r="Q7" s="14">
        <v>5925</v>
      </c>
      <c r="R7" s="8"/>
      <c r="S7" s="8"/>
      <c r="T7" s="14">
        <v>3227</v>
      </c>
      <c r="U7" s="14">
        <v>1974</v>
      </c>
      <c r="V7" s="8"/>
      <c r="W7" s="8"/>
      <c r="X7" s="14">
        <v>44253</v>
      </c>
      <c r="Y7" s="16">
        <v>30173</v>
      </c>
      <c r="AA7" s="7">
        <v>10003</v>
      </c>
      <c r="AB7" s="8"/>
      <c r="AC7" s="15">
        <v>490</v>
      </c>
      <c r="AD7" s="15">
        <v>247</v>
      </c>
      <c r="AE7" s="8"/>
      <c r="AF7" s="8"/>
      <c r="AG7" s="15">
        <v>456</v>
      </c>
      <c r="AH7" s="15">
        <v>174</v>
      </c>
      <c r="AI7" s="8"/>
      <c r="AJ7" s="8"/>
      <c r="AK7" s="14">
        <v>3616</v>
      </c>
      <c r="AL7" s="16">
        <v>2132</v>
      </c>
      <c r="AN7" s="7">
        <v>10003</v>
      </c>
      <c r="AO7" s="8"/>
      <c r="AP7" s="15">
        <v>482</v>
      </c>
      <c r="AQ7" s="15">
        <v>236</v>
      </c>
      <c r="AR7" s="8"/>
      <c r="AS7" s="8"/>
      <c r="AT7" s="15">
        <v>539</v>
      </c>
      <c r="AU7" s="15">
        <v>188</v>
      </c>
      <c r="AV7" s="8"/>
      <c r="AW7" s="8"/>
      <c r="AX7" s="14">
        <v>4049</v>
      </c>
      <c r="AY7" s="16">
        <v>2415</v>
      </c>
    </row>
    <row r="8" spans="1:51" ht="15">
      <c r="A8" s="7" t="s">
        <v>7</v>
      </c>
      <c r="B8" s="8"/>
      <c r="C8" s="14">
        <v>11795</v>
      </c>
      <c r="D8" s="14">
        <v>7218</v>
      </c>
      <c r="E8" s="8"/>
      <c r="F8" s="8"/>
      <c r="G8" s="14">
        <v>7636</v>
      </c>
      <c r="H8" s="14">
        <v>2913</v>
      </c>
      <c r="I8" s="8"/>
      <c r="J8" s="8"/>
      <c r="K8" s="14">
        <v>103698</v>
      </c>
      <c r="L8" s="16">
        <v>60494</v>
      </c>
      <c r="P8" s="27">
        <v>11657</v>
      </c>
      <c r="Q8" s="14">
        <v>6945</v>
      </c>
      <c r="R8" s="8"/>
      <c r="S8" s="8"/>
      <c r="T8" s="14">
        <v>8497</v>
      </c>
      <c r="U8" s="14">
        <v>3122</v>
      </c>
      <c r="V8" s="8"/>
      <c r="W8" s="8"/>
      <c r="X8" s="14">
        <v>104063</v>
      </c>
      <c r="Y8" s="16">
        <v>60199</v>
      </c>
      <c r="AA8" s="7">
        <v>10009</v>
      </c>
      <c r="AB8" s="8"/>
      <c r="AC8" s="15">
        <v>142</v>
      </c>
      <c r="AD8" s="15">
        <v>91</v>
      </c>
      <c r="AE8" s="8"/>
      <c r="AF8" s="8"/>
      <c r="AG8" s="15">
        <v>186</v>
      </c>
      <c r="AH8" s="15">
        <v>103</v>
      </c>
      <c r="AI8" s="8"/>
      <c r="AJ8" s="8"/>
      <c r="AK8" s="15">
        <v>921</v>
      </c>
      <c r="AL8" s="30">
        <v>644</v>
      </c>
      <c r="AN8" s="7">
        <v>10009</v>
      </c>
      <c r="AO8" s="8"/>
      <c r="AP8" s="15">
        <v>162</v>
      </c>
      <c r="AQ8" s="15">
        <v>113</v>
      </c>
      <c r="AR8" s="8"/>
      <c r="AS8" s="8"/>
      <c r="AT8" s="15">
        <v>213</v>
      </c>
      <c r="AU8" s="15">
        <v>117</v>
      </c>
      <c r="AV8" s="8"/>
      <c r="AW8" s="8"/>
      <c r="AX8" s="14">
        <v>1027</v>
      </c>
      <c r="AY8" s="30">
        <v>725</v>
      </c>
    </row>
    <row r="9" spans="1:51" ht="15">
      <c r="A9" s="7" t="s">
        <v>8</v>
      </c>
      <c r="B9" s="8"/>
      <c r="C9" s="14">
        <v>6536</v>
      </c>
      <c r="D9" s="14">
        <v>4573</v>
      </c>
      <c r="E9" s="8"/>
      <c r="F9" s="8"/>
      <c r="G9" s="14">
        <v>3154</v>
      </c>
      <c r="H9" s="14">
        <v>1976</v>
      </c>
      <c r="I9" s="8"/>
      <c r="J9" s="8"/>
      <c r="K9" s="14">
        <v>38612</v>
      </c>
      <c r="L9" s="16">
        <v>25775</v>
      </c>
      <c r="P9" s="27">
        <v>6715</v>
      </c>
      <c r="Q9" s="14">
        <v>4691</v>
      </c>
      <c r="R9" s="8"/>
      <c r="S9" s="8"/>
      <c r="T9" s="14">
        <v>3597</v>
      </c>
      <c r="U9" s="14">
        <v>2275</v>
      </c>
      <c r="V9" s="8"/>
      <c r="W9" s="8"/>
      <c r="X9" s="14">
        <v>41740</v>
      </c>
      <c r="Y9" s="16">
        <v>28450</v>
      </c>
      <c r="AA9" s="7">
        <v>10038</v>
      </c>
      <c r="AB9" s="8"/>
      <c r="AC9" s="15">
        <v>243</v>
      </c>
      <c r="AD9" s="15">
        <v>152</v>
      </c>
      <c r="AE9" s="8"/>
      <c r="AF9" s="8"/>
      <c r="AG9" s="15">
        <v>205</v>
      </c>
      <c r="AH9" s="15">
        <v>90</v>
      </c>
      <c r="AI9" s="8"/>
      <c r="AJ9" s="8"/>
      <c r="AK9" s="14">
        <v>2162</v>
      </c>
      <c r="AL9" s="16">
        <v>1182</v>
      </c>
      <c r="AN9" s="7">
        <v>10038</v>
      </c>
      <c r="AO9" s="8"/>
      <c r="AP9" s="15">
        <v>232</v>
      </c>
      <c r="AQ9" s="15">
        <v>141</v>
      </c>
      <c r="AR9" s="8"/>
      <c r="AS9" s="8"/>
      <c r="AT9" s="15">
        <v>215</v>
      </c>
      <c r="AU9" s="15">
        <v>119</v>
      </c>
      <c r="AV9" s="8"/>
      <c r="AW9" s="8"/>
      <c r="AX9" s="14">
        <v>1983</v>
      </c>
      <c r="AY9" s="16">
        <v>1119</v>
      </c>
    </row>
    <row r="10" spans="1:51" ht="15.75" thickBot="1">
      <c r="A10" s="7" t="s">
        <v>9</v>
      </c>
      <c r="B10" s="8"/>
      <c r="C10" s="14">
        <v>1249</v>
      </c>
      <c r="D10" s="15">
        <v>743</v>
      </c>
      <c r="E10" s="8"/>
      <c r="F10" s="8"/>
      <c r="G10" s="15">
        <v>583</v>
      </c>
      <c r="H10" s="15">
        <v>318</v>
      </c>
      <c r="I10" s="8"/>
      <c r="J10" s="8"/>
      <c r="K10" s="14">
        <v>7677</v>
      </c>
      <c r="L10" s="16">
        <v>4855</v>
      </c>
      <c r="P10" s="27">
        <v>1254</v>
      </c>
      <c r="Q10" s="15">
        <v>713</v>
      </c>
      <c r="R10" s="8"/>
      <c r="S10" s="8"/>
      <c r="T10" s="15">
        <v>652</v>
      </c>
      <c r="U10" s="15">
        <v>337</v>
      </c>
      <c r="V10" s="8"/>
      <c r="W10" s="8"/>
      <c r="X10" s="14">
        <v>8398</v>
      </c>
      <c r="Y10" s="16">
        <v>5310</v>
      </c>
      <c r="AA10" s="17"/>
      <c r="AB10" s="18"/>
      <c r="AC10" s="18">
        <f>SUM(AC6:AC9)</f>
        <v>1333</v>
      </c>
      <c r="AD10" s="18">
        <f>SUM(AD6:AD9)</f>
        <v>815</v>
      </c>
      <c r="AE10" s="18"/>
      <c r="AF10" s="18"/>
      <c r="AG10" s="18">
        <f>SUM(AG6:AG9)</f>
        <v>1159</v>
      </c>
      <c r="AH10" s="18">
        <f>SUM(AH6:AH9)</f>
        <v>570</v>
      </c>
      <c r="AI10" s="18"/>
      <c r="AJ10" s="18"/>
      <c r="AK10" s="19">
        <f>SUM(AK6:AK9)</f>
        <v>8968</v>
      </c>
      <c r="AL10" s="20">
        <f>SUM(AL6:AL9)</f>
        <v>5591</v>
      </c>
      <c r="AM10" s="31"/>
      <c r="AN10" s="17"/>
      <c r="AO10" s="18"/>
      <c r="AP10" s="18">
        <f>SUM(AP6:AP9)</f>
        <v>1390</v>
      </c>
      <c r="AQ10" s="18">
        <f>SUM(AQ6:AQ9)</f>
        <v>860</v>
      </c>
      <c r="AR10" s="18"/>
      <c r="AS10" s="18"/>
      <c r="AT10" s="18">
        <f>SUM(AT6:AT9)</f>
        <v>1443</v>
      </c>
      <c r="AU10" s="18">
        <f>SUM(AU6:AU9)</f>
        <v>727</v>
      </c>
      <c r="AV10" s="18"/>
      <c r="AW10" s="18"/>
      <c r="AX10" s="19">
        <f>SUM(AX6:AX9)</f>
        <v>9744</v>
      </c>
      <c r="AY10" s="20">
        <f>SUM(AY6:AY9)</f>
        <v>6168</v>
      </c>
    </row>
    <row r="11" spans="1:25" ht="15.75" thickBot="1">
      <c r="A11" s="17"/>
      <c r="B11" s="18"/>
      <c r="C11" s="19">
        <f>SUM(C6:C10)</f>
        <v>30717</v>
      </c>
      <c r="D11" s="19">
        <f>SUM(D6:D10)</f>
        <v>20481</v>
      </c>
      <c r="E11" s="18"/>
      <c r="F11" s="18"/>
      <c r="G11" s="19">
        <f>SUM(G6:G10)</f>
        <v>15070</v>
      </c>
      <c r="H11" s="18">
        <f>SUM(H6:H10)</f>
        <v>7497</v>
      </c>
      <c r="I11" s="18"/>
      <c r="J11" s="18"/>
      <c r="K11" s="19">
        <f>SUM(K6:K10)</f>
        <v>205350</v>
      </c>
      <c r="L11" s="20">
        <f>SUM(L6:L10)</f>
        <v>128344</v>
      </c>
      <c r="P11" s="32">
        <f>SUM(P6:P10)</f>
        <v>31444</v>
      </c>
      <c r="Q11" s="19">
        <f>SUM(Q6:Q10)</f>
        <v>20682</v>
      </c>
      <c r="R11" s="18"/>
      <c r="S11" s="18"/>
      <c r="T11" s="19">
        <f>SUM(T6:T10)</f>
        <v>17327</v>
      </c>
      <c r="U11" s="18">
        <f>SUM(U6:U10)</f>
        <v>8581</v>
      </c>
      <c r="V11" s="18"/>
      <c r="W11" s="18"/>
      <c r="X11" s="19">
        <f>SUM(X6:X10)</f>
        <v>214070</v>
      </c>
      <c r="Y11" s="20">
        <f>SUM(Y6:Y10)</f>
        <v>134260</v>
      </c>
    </row>
    <row r="14" ht="15.75" thickBot="1"/>
    <row r="15" spans="1:7" ht="15">
      <c r="A15" s="21" t="s">
        <v>12</v>
      </c>
      <c r="B15" s="5"/>
      <c r="C15" s="5"/>
      <c r="D15" s="5"/>
      <c r="E15" s="5"/>
      <c r="F15" s="5"/>
      <c r="G15" s="6"/>
    </row>
    <row r="16" spans="1:7" ht="15">
      <c r="A16" s="7"/>
      <c r="B16" s="8"/>
      <c r="C16" s="8"/>
      <c r="D16" s="8"/>
      <c r="E16" s="8"/>
      <c r="F16" s="8"/>
      <c r="G16" s="9"/>
    </row>
    <row r="17" spans="1:7" ht="15">
      <c r="A17" s="7"/>
      <c r="B17" s="8"/>
      <c r="C17" s="8" t="s">
        <v>13</v>
      </c>
      <c r="D17" s="8"/>
      <c r="E17" s="8"/>
      <c r="F17" s="8" t="s">
        <v>14</v>
      </c>
      <c r="G17" s="9"/>
    </row>
    <row r="18" spans="1:7" ht="15">
      <c r="A18" s="7"/>
      <c r="B18" s="8"/>
      <c r="C18" s="8">
        <v>2002</v>
      </c>
      <c r="D18" s="8">
        <v>2007</v>
      </c>
      <c r="E18" s="8"/>
      <c r="F18" s="8">
        <v>2002</v>
      </c>
      <c r="G18" s="9">
        <v>2007</v>
      </c>
    </row>
    <row r="19" spans="1:7" ht="15">
      <c r="A19" s="7" t="s">
        <v>1</v>
      </c>
      <c r="B19" s="8"/>
      <c r="C19" s="28">
        <f>K8</f>
        <v>103698</v>
      </c>
      <c r="D19" s="28">
        <f>X8</f>
        <v>104063</v>
      </c>
      <c r="E19" s="8"/>
      <c r="F19" s="28">
        <f>AK10</f>
        <v>8968</v>
      </c>
      <c r="G19" s="29">
        <f>AX10</f>
        <v>9744</v>
      </c>
    </row>
    <row r="20" spans="1:7" ht="15">
      <c r="A20" s="7"/>
      <c r="B20" s="8"/>
      <c r="C20" s="8"/>
      <c r="D20" s="8"/>
      <c r="E20" s="8"/>
      <c r="F20" s="8"/>
      <c r="G20" s="9"/>
    </row>
    <row r="21" spans="1:7" ht="15">
      <c r="A21" s="7" t="s">
        <v>15</v>
      </c>
      <c r="B21" s="8"/>
      <c r="C21" s="28">
        <f>C8</f>
        <v>11795</v>
      </c>
      <c r="D21" s="28">
        <f>P8</f>
        <v>11657</v>
      </c>
      <c r="E21" s="8"/>
      <c r="F21" s="8">
        <f>AC10</f>
        <v>1333</v>
      </c>
      <c r="G21" s="9">
        <f>AP10</f>
        <v>1390</v>
      </c>
    </row>
    <row r="22" spans="1:7" ht="15.75" thickBot="1">
      <c r="A22" s="17"/>
      <c r="B22" s="18"/>
      <c r="C22" s="18"/>
      <c r="D22" s="18"/>
      <c r="E22" s="18"/>
      <c r="F22" s="18"/>
      <c r="G22" s="36"/>
    </row>
    <row r="23" ht="15.75" thickBot="1"/>
    <row r="24" spans="1:5" ht="15">
      <c r="A24" s="21" t="s">
        <v>16</v>
      </c>
      <c r="B24" s="5"/>
      <c r="C24" s="5"/>
      <c r="D24" s="5"/>
      <c r="E24" s="6"/>
    </row>
    <row r="25" spans="1:5" ht="15">
      <c r="A25" s="7"/>
      <c r="B25" s="8"/>
      <c r="C25" s="8"/>
      <c r="D25" s="8"/>
      <c r="E25" s="9"/>
    </row>
    <row r="26" spans="1:7" ht="15">
      <c r="A26" s="7" t="s">
        <v>17</v>
      </c>
      <c r="B26" s="8"/>
      <c r="C26" s="8"/>
      <c r="D26" s="8"/>
      <c r="E26" s="34">
        <f>(D19-C19)/C19</f>
        <v>0.0035198364481475054</v>
      </c>
      <c r="G26" s="35"/>
    </row>
    <row r="27" spans="1:5" ht="15">
      <c r="A27" s="7" t="s">
        <v>18</v>
      </c>
      <c r="B27" s="8"/>
      <c r="C27" s="8"/>
      <c r="D27" s="8"/>
      <c r="E27" s="9">
        <f>F21*E26</f>
        <v>4.691941985380625</v>
      </c>
    </row>
    <row r="28" spans="1:5" ht="15.75" thickBot="1">
      <c r="A28" s="17"/>
      <c r="B28" s="18" t="s">
        <v>16</v>
      </c>
      <c r="C28" s="18"/>
      <c r="D28" s="18"/>
      <c r="E28" s="36">
        <f>E27</f>
        <v>4.691941985380625</v>
      </c>
    </row>
    <row r="30" ht="15.75" thickBot="1"/>
    <row r="31" spans="1:6" ht="15">
      <c r="A31" s="21" t="s">
        <v>19</v>
      </c>
      <c r="B31" s="5"/>
      <c r="C31" s="5"/>
      <c r="D31" s="5"/>
      <c r="E31" s="6"/>
      <c r="F31" s="1" t="s">
        <v>77</v>
      </c>
    </row>
    <row r="32" spans="1:5" ht="15">
      <c r="A32" s="7" t="s">
        <v>21</v>
      </c>
      <c r="B32" s="8"/>
      <c r="C32" s="8"/>
      <c r="D32" s="8"/>
      <c r="E32" s="37">
        <f>(D21-C21)/C21</f>
        <v>-0.011699872827469267</v>
      </c>
    </row>
    <row r="33" spans="1:5" ht="15">
      <c r="A33" s="7" t="s">
        <v>22</v>
      </c>
      <c r="B33" s="8"/>
      <c r="C33" s="8"/>
      <c r="D33" s="8"/>
      <c r="E33" s="38">
        <f>E32-E26</f>
        <v>-0.015219709275616772</v>
      </c>
    </row>
    <row r="34" spans="1:5" ht="15">
      <c r="A34" s="7"/>
      <c r="B34" s="8" t="s">
        <v>27</v>
      </c>
      <c r="C34" s="8"/>
      <c r="D34" s="8"/>
      <c r="E34" s="38">
        <f>ABS(E33)</f>
        <v>0.015219709275616772</v>
      </c>
    </row>
    <row r="35" spans="1:5" s="3" customFormat="1" ht="15">
      <c r="A35" s="23"/>
      <c r="B35" s="8" t="s">
        <v>76</v>
      </c>
      <c r="C35" s="24"/>
      <c r="D35" s="24"/>
      <c r="E35" s="25">
        <v>-1</v>
      </c>
    </row>
    <row r="36" spans="1:5" ht="15">
      <c r="A36" s="7"/>
      <c r="B36" s="8" t="s">
        <v>28</v>
      </c>
      <c r="C36" s="8"/>
      <c r="D36" s="8"/>
      <c r="E36" s="9">
        <f>E35*E34</f>
        <v>-0.015219709275616772</v>
      </c>
    </row>
    <row r="37" spans="1:5" ht="15">
      <c r="A37" s="7" t="s">
        <v>23</v>
      </c>
      <c r="B37" s="8"/>
      <c r="C37" s="8"/>
      <c r="D37" s="8"/>
      <c r="E37" s="9">
        <f>F21*E36</f>
        <v>-20.287872464397157</v>
      </c>
    </row>
    <row r="38" spans="1:5" ht="15.75" thickBot="1">
      <c r="A38" s="17"/>
      <c r="B38" s="18" t="s">
        <v>19</v>
      </c>
      <c r="C38" s="18"/>
      <c r="D38" s="18"/>
      <c r="E38" s="36">
        <f>E37</f>
        <v>-20.287872464397157</v>
      </c>
    </row>
    <row r="40" ht="15.75" thickBot="1"/>
    <row r="41" spans="1:5" ht="15">
      <c r="A41" s="21" t="s">
        <v>24</v>
      </c>
      <c r="B41" s="5"/>
      <c r="C41" s="5"/>
      <c r="D41" s="5"/>
      <c r="E41" s="6"/>
    </row>
    <row r="42" spans="1:5" ht="15">
      <c r="A42" s="7" t="s">
        <v>25</v>
      </c>
      <c r="B42" s="8"/>
      <c r="C42" s="8"/>
      <c r="D42" s="8"/>
      <c r="E42" s="34">
        <f>(G21-F21)/F21</f>
        <v>0.04276069017254314</v>
      </c>
    </row>
    <row r="43" spans="1:5" ht="15">
      <c r="A43" s="7" t="s">
        <v>26</v>
      </c>
      <c r="B43" s="8"/>
      <c r="C43" s="8"/>
      <c r="D43" s="8"/>
      <c r="E43" s="38">
        <f>E32-E42</f>
        <v>-0.0544605630000124</v>
      </c>
    </row>
    <row r="44" spans="1:5" ht="15">
      <c r="A44" s="7"/>
      <c r="B44" s="8" t="s">
        <v>29</v>
      </c>
      <c r="C44" s="8"/>
      <c r="D44" s="8"/>
      <c r="E44" s="9">
        <f>ABS(E43)</f>
        <v>0.0544605630000124</v>
      </c>
    </row>
    <row r="45" spans="1:5" ht="15">
      <c r="A45" s="7"/>
      <c r="B45" s="8" t="s">
        <v>30</v>
      </c>
      <c r="C45" s="8"/>
      <c r="D45" s="8"/>
      <c r="E45" s="9">
        <v>1</v>
      </c>
    </row>
    <row r="46" spans="1:5" ht="15">
      <c r="A46" s="7"/>
      <c r="B46" s="8" t="s">
        <v>28</v>
      </c>
      <c r="C46" s="8"/>
      <c r="D46" s="8"/>
      <c r="E46" s="9">
        <f>E45*E44</f>
        <v>0.0544605630000124</v>
      </c>
    </row>
    <row r="47" spans="1:5" ht="15">
      <c r="A47" s="7" t="s">
        <v>31</v>
      </c>
      <c r="B47" s="8"/>
      <c r="C47" s="8"/>
      <c r="D47" s="8"/>
      <c r="E47" s="9">
        <f>F21*E46</f>
        <v>72.59593047901653</v>
      </c>
    </row>
    <row r="48" spans="1:5" ht="15.75" thickBot="1">
      <c r="A48" s="17"/>
      <c r="B48" s="18" t="s">
        <v>24</v>
      </c>
      <c r="C48" s="18"/>
      <c r="D48" s="18"/>
      <c r="E48" s="36">
        <f>E47</f>
        <v>72.59593047901653</v>
      </c>
    </row>
    <row r="49" ht="15.75" thickBot="1"/>
    <row r="50" spans="1:5" ht="15">
      <c r="A50" s="21" t="s">
        <v>32</v>
      </c>
      <c r="B50" s="5"/>
      <c r="C50" s="5"/>
      <c r="D50" s="5"/>
      <c r="E50" s="6"/>
    </row>
    <row r="51" spans="1:5" ht="15">
      <c r="A51" s="7" t="s">
        <v>33</v>
      </c>
      <c r="B51" s="8"/>
      <c r="C51" s="8"/>
      <c r="D51" s="8"/>
      <c r="E51" s="9">
        <f>E28</f>
        <v>4.691941985380625</v>
      </c>
    </row>
    <row r="52" spans="1:5" ht="15">
      <c r="A52" s="7" t="s">
        <v>34</v>
      </c>
      <c r="B52" s="8"/>
      <c r="C52" s="8"/>
      <c r="D52" s="8"/>
      <c r="E52" s="9">
        <f>E38</f>
        <v>-20.287872464397157</v>
      </c>
    </row>
    <row r="53" spans="1:5" ht="15">
      <c r="A53" s="7" t="s">
        <v>24</v>
      </c>
      <c r="B53" s="8"/>
      <c r="C53" s="8"/>
      <c r="D53" s="8"/>
      <c r="E53" s="9">
        <f>E48</f>
        <v>72.59593047901653</v>
      </c>
    </row>
    <row r="54" spans="1:5" ht="15.75" thickBot="1">
      <c r="A54" s="17"/>
      <c r="B54" s="18" t="s">
        <v>35</v>
      </c>
      <c r="C54" s="18"/>
      <c r="D54" s="18"/>
      <c r="E54" s="36">
        <f>SUM(E51:E53)</f>
        <v>57</v>
      </c>
    </row>
    <row r="55" ht="15.75" thickBot="1"/>
    <row r="56" spans="1:5" ht="15">
      <c r="A56" s="21" t="s">
        <v>36</v>
      </c>
      <c r="B56" s="5"/>
      <c r="C56" s="5"/>
      <c r="D56" s="5"/>
      <c r="E56" s="6"/>
    </row>
    <row r="57" spans="1:5" ht="15">
      <c r="A57" s="7" t="s">
        <v>38</v>
      </c>
      <c r="B57" s="8"/>
      <c r="C57" s="8"/>
      <c r="D57" s="8"/>
      <c r="E57" s="9">
        <f>G21</f>
        <v>1390</v>
      </c>
    </row>
    <row r="58" spans="1:5" ht="15">
      <c r="A58" s="7" t="s">
        <v>37</v>
      </c>
      <c r="B58" s="8"/>
      <c r="C58" s="8"/>
      <c r="D58" s="8"/>
      <c r="E58" s="9">
        <f>F21</f>
        <v>1333</v>
      </c>
    </row>
    <row r="59" spans="1:5" ht="15.75" thickBot="1">
      <c r="A59" s="17"/>
      <c r="B59" s="18" t="s">
        <v>39</v>
      </c>
      <c r="C59" s="18"/>
      <c r="D59" s="18"/>
      <c r="E59" s="36">
        <f>E57-E58</f>
        <v>57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5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8515625" style="1" customWidth="1"/>
    <col min="2" max="4" width="9.140625" style="1" customWidth="1"/>
    <col min="5" max="5" width="10.421875" style="1" customWidth="1"/>
    <col min="6" max="16384" width="9.140625" style="1" customWidth="1"/>
  </cols>
  <sheetData>
    <row r="1" ht="15">
      <c r="A1" s="3" t="s">
        <v>73</v>
      </c>
    </row>
    <row r="2" ht="15.75" thickBot="1">
      <c r="A2" s="1" t="s">
        <v>101</v>
      </c>
    </row>
    <row r="3" spans="1:51" ht="15">
      <c r="A3" s="21" t="s">
        <v>10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P3" s="21" t="s">
        <v>11</v>
      </c>
      <c r="Q3" s="5"/>
      <c r="R3" s="5"/>
      <c r="S3" s="5"/>
      <c r="T3" s="5"/>
      <c r="U3" s="5"/>
      <c r="V3" s="5"/>
      <c r="W3" s="5"/>
      <c r="X3" s="5"/>
      <c r="Y3" s="6"/>
      <c r="AA3" s="21" t="s">
        <v>78</v>
      </c>
      <c r="AB3" s="5"/>
      <c r="AC3" s="5"/>
      <c r="AD3" s="5"/>
      <c r="AE3" s="5"/>
      <c r="AF3" s="5"/>
      <c r="AG3" s="5"/>
      <c r="AH3" s="5"/>
      <c r="AI3" s="5"/>
      <c r="AJ3" s="5"/>
      <c r="AK3" s="5"/>
      <c r="AL3" s="6"/>
      <c r="AN3" s="21" t="s">
        <v>79</v>
      </c>
      <c r="AO3" s="5"/>
      <c r="AP3" s="5"/>
      <c r="AQ3" s="5"/>
      <c r="AR3" s="5"/>
      <c r="AS3" s="5"/>
      <c r="AT3" s="5"/>
      <c r="AU3" s="5"/>
      <c r="AV3" s="5"/>
      <c r="AW3" s="5"/>
      <c r="AX3" s="5"/>
      <c r="AY3" s="6"/>
    </row>
    <row r="4" spans="1:51" ht="15">
      <c r="A4" s="7"/>
      <c r="B4" s="8"/>
      <c r="C4" s="8" t="s">
        <v>0</v>
      </c>
      <c r="D4" s="8"/>
      <c r="E4" s="8"/>
      <c r="F4" s="8"/>
      <c r="G4" s="8" t="s">
        <v>83</v>
      </c>
      <c r="H4" s="8"/>
      <c r="I4" s="8"/>
      <c r="J4" s="8"/>
      <c r="K4" s="8" t="s">
        <v>1</v>
      </c>
      <c r="L4" s="9"/>
      <c r="P4" s="7" t="s">
        <v>0</v>
      </c>
      <c r="Q4" s="8"/>
      <c r="R4" s="8"/>
      <c r="S4" s="8"/>
      <c r="T4" s="8" t="s">
        <v>83</v>
      </c>
      <c r="U4" s="8"/>
      <c r="V4" s="8"/>
      <c r="W4" s="8"/>
      <c r="X4" s="8" t="s">
        <v>1</v>
      </c>
      <c r="Y4" s="9"/>
      <c r="AA4" s="7"/>
      <c r="AB4" s="8"/>
      <c r="AC4" s="8" t="s">
        <v>20</v>
      </c>
      <c r="AD4" s="8"/>
      <c r="AE4" s="8"/>
      <c r="AF4" s="8"/>
      <c r="AG4" s="8" t="s">
        <v>83</v>
      </c>
      <c r="AH4" s="8"/>
      <c r="AI4" s="8"/>
      <c r="AJ4" s="8"/>
      <c r="AK4" s="8" t="s">
        <v>1</v>
      </c>
      <c r="AL4" s="9"/>
      <c r="AN4" s="7"/>
      <c r="AO4" s="8"/>
      <c r="AP4" s="8" t="s">
        <v>20</v>
      </c>
      <c r="AQ4" s="8"/>
      <c r="AR4" s="8"/>
      <c r="AS4" s="8"/>
      <c r="AT4" s="8" t="s">
        <v>83</v>
      </c>
      <c r="AU4" s="8"/>
      <c r="AV4" s="8"/>
      <c r="AW4" s="8"/>
      <c r="AX4" s="8" t="s">
        <v>1</v>
      </c>
      <c r="AY4" s="9"/>
    </row>
    <row r="5" spans="1:51" ht="15">
      <c r="A5" s="7"/>
      <c r="B5" s="8"/>
      <c r="C5" s="10" t="s">
        <v>2</v>
      </c>
      <c r="D5" s="11" t="s">
        <v>3</v>
      </c>
      <c r="E5" s="8"/>
      <c r="F5" s="8"/>
      <c r="G5" s="8" t="s">
        <v>2</v>
      </c>
      <c r="H5" s="12" t="s">
        <v>3</v>
      </c>
      <c r="I5" s="8"/>
      <c r="J5" s="8"/>
      <c r="K5" s="8" t="s">
        <v>4</v>
      </c>
      <c r="L5" s="13" t="s">
        <v>3</v>
      </c>
      <c r="P5" s="26" t="s">
        <v>2</v>
      </c>
      <c r="Q5" s="11" t="s">
        <v>3</v>
      </c>
      <c r="R5" s="8"/>
      <c r="S5" s="8"/>
      <c r="T5" s="8" t="s">
        <v>2</v>
      </c>
      <c r="U5" s="12" t="s">
        <v>3</v>
      </c>
      <c r="V5" s="8"/>
      <c r="W5" s="8"/>
      <c r="X5" s="8" t="s">
        <v>4</v>
      </c>
      <c r="Y5" s="13" t="s">
        <v>3</v>
      </c>
      <c r="AA5" s="7"/>
      <c r="AB5" s="8"/>
      <c r="AC5" s="8" t="s">
        <v>2</v>
      </c>
      <c r="AD5" s="12" t="s">
        <v>3</v>
      </c>
      <c r="AE5" s="12"/>
      <c r="AF5" s="8"/>
      <c r="AG5" s="8" t="s">
        <v>2</v>
      </c>
      <c r="AH5" s="12" t="s">
        <v>3</v>
      </c>
      <c r="AI5" s="8"/>
      <c r="AJ5" s="8"/>
      <c r="AK5" s="8" t="s">
        <v>4</v>
      </c>
      <c r="AL5" s="13" t="s">
        <v>3</v>
      </c>
      <c r="AM5" s="2"/>
      <c r="AN5" s="7"/>
      <c r="AO5" s="8"/>
      <c r="AP5" s="8" t="s">
        <v>2</v>
      </c>
      <c r="AQ5" s="12" t="s">
        <v>3</v>
      </c>
      <c r="AR5" s="12"/>
      <c r="AS5" s="8"/>
      <c r="AT5" s="8" t="s">
        <v>2</v>
      </c>
      <c r="AU5" s="12" t="s">
        <v>3</v>
      </c>
      <c r="AV5" s="8"/>
      <c r="AW5" s="8"/>
      <c r="AX5" s="8" t="s">
        <v>4</v>
      </c>
      <c r="AY5" s="13" t="s">
        <v>3</v>
      </c>
    </row>
    <row r="6" spans="1:51" ht="15">
      <c r="A6" s="7" t="s">
        <v>5</v>
      </c>
      <c r="B6" s="8"/>
      <c r="C6" s="14">
        <v>3369</v>
      </c>
      <c r="D6" s="14">
        <v>2411</v>
      </c>
      <c r="E6" s="8"/>
      <c r="F6" s="8"/>
      <c r="G6" s="14">
        <v>1165</v>
      </c>
      <c r="H6" s="15">
        <v>742</v>
      </c>
      <c r="I6" s="8"/>
      <c r="J6" s="8"/>
      <c r="K6" s="14">
        <v>15061</v>
      </c>
      <c r="L6" s="16">
        <v>9881</v>
      </c>
      <c r="P6" s="27">
        <v>3460</v>
      </c>
      <c r="Q6" s="14">
        <v>2408</v>
      </c>
      <c r="R6" s="8"/>
      <c r="S6" s="8"/>
      <c r="T6" s="14">
        <v>1354</v>
      </c>
      <c r="U6" s="15">
        <v>873</v>
      </c>
      <c r="V6" s="8"/>
      <c r="W6" s="8"/>
      <c r="X6" s="14">
        <v>15616</v>
      </c>
      <c r="Y6" s="16">
        <v>10128</v>
      </c>
      <c r="AA6" s="7">
        <v>10002</v>
      </c>
      <c r="AB6" s="8"/>
      <c r="AC6" s="15">
        <v>458</v>
      </c>
      <c r="AD6" s="15">
        <v>325</v>
      </c>
      <c r="AE6" s="8"/>
      <c r="AF6" s="8"/>
      <c r="AG6" s="15">
        <v>312</v>
      </c>
      <c r="AH6" s="15">
        <v>203</v>
      </c>
      <c r="AI6" s="8"/>
      <c r="AJ6" s="8"/>
      <c r="AK6" s="28">
        <v>2269</v>
      </c>
      <c r="AL6" s="29">
        <v>1633</v>
      </c>
      <c r="AN6" s="7">
        <v>10002</v>
      </c>
      <c r="AO6" s="8"/>
      <c r="AP6" s="15">
        <v>514</v>
      </c>
      <c r="AQ6" s="15">
        <v>370</v>
      </c>
      <c r="AR6" s="8"/>
      <c r="AS6" s="8"/>
      <c r="AT6" s="15">
        <v>476</v>
      </c>
      <c r="AU6" s="15">
        <v>303</v>
      </c>
      <c r="AV6" s="8"/>
      <c r="AW6" s="8"/>
      <c r="AX6" s="14">
        <v>2685</v>
      </c>
      <c r="AY6" s="16">
        <v>1909</v>
      </c>
    </row>
    <row r="7" spans="1:51" ht="15">
      <c r="A7" s="7" t="s">
        <v>6</v>
      </c>
      <c r="B7" s="8"/>
      <c r="C7" s="14">
        <v>7768</v>
      </c>
      <c r="D7" s="14">
        <v>5536</v>
      </c>
      <c r="E7" s="8"/>
      <c r="F7" s="8"/>
      <c r="G7" s="14">
        <v>2532</v>
      </c>
      <c r="H7" s="14">
        <v>1548</v>
      </c>
      <c r="I7" s="8"/>
      <c r="J7" s="8"/>
      <c r="K7" s="14">
        <v>40302</v>
      </c>
      <c r="L7" s="16">
        <v>27339</v>
      </c>
      <c r="P7" s="27">
        <v>8358</v>
      </c>
      <c r="Q7" s="14">
        <v>5925</v>
      </c>
      <c r="R7" s="8"/>
      <c r="S7" s="8"/>
      <c r="T7" s="14">
        <v>3227</v>
      </c>
      <c r="U7" s="14">
        <v>1974</v>
      </c>
      <c r="V7" s="8"/>
      <c r="W7" s="8"/>
      <c r="X7" s="14">
        <v>44253</v>
      </c>
      <c r="Y7" s="16">
        <v>30173</v>
      </c>
      <c r="AA7" s="7">
        <v>10003</v>
      </c>
      <c r="AB7" s="8"/>
      <c r="AC7" s="15">
        <v>490</v>
      </c>
      <c r="AD7" s="15">
        <v>247</v>
      </c>
      <c r="AE7" s="8"/>
      <c r="AF7" s="8"/>
      <c r="AG7" s="15">
        <v>456</v>
      </c>
      <c r="AH7" s="15">
        <v>174</v>
      </c>
      <c r="AI7" s="8"/>
      <c r="AJ7" s="8"/>
      <c r="AK7" s="14">
        <v>3616</v>
      </c>
      <c r="AL7" s="16">
        <v>2132</v>
      </c>
      <c r="AN7" s="7">
        <v>10003</v>
      </c>
      <c r="AO7" s="8"/>
      <c r="AP7" s="15">
        <v>482</v>
      </c>
      <c r="AQ7" s="15">
        <v>236</v>
      </c>
      <c r="AR7" s="8"/>
      <c r="AS7" s="8"/>
      <c r="AT7" s="15">
        <v>539</v>
      </c>
      <c r="AU7" s="15">
        <v>188</v>
      </c>
      <c r="AV7" s="8"/>
      <c r="AW7" s="8"/>
      <c r="AX7" s="14">
        <v>4049</v>
      </c>
      <c r="AY7" s="16">
        <v>2415</v>
      </c>
    </row>
    <row r="8" spans="1:51" ht="15">
      <c r="A8" s="7" t="s">
        <v>7</v>
      </c>
      <c r="B8" s="8"/>
      <c r="C8" s="14">
        <v>11795</v>
      </c>
      <c r="D8" s="14">
        <v>7218</v>
      </c>
      <c r="E8" s="8"/>
      <c r="F8" s="8"/>
      <c r="G8" s="14">
        <v>7636</v>
      </c>
      <c r="H8" s="14">
        <v>2913</v>
      </c>
      <c r="I8" s="8"/>
      <c r="J8" s="8"/>
      <c r="K8" s="14">
        <v>103698</v>
      </c>
      <c r="L8" s="16">
        <v>60494</v>
      </c>
      <c r="P8" s="27">
        <v>11657</v>
      </c>
      <c r="Q8" s="14">
        <v>6945</v>
      </c>
      <c r="R8" s="8"/>
      <c r="S8" s="8"/>
      <c r="T8" s="14">
        <v>8497</v>
      </c>
      <c r="U8" s="14">
        <v>3122</v>
      </c>
      <c r="V8" s="8"/>
      <c r="W8" s="8"/>
      <c r="X8" s="14">
        <v>104063</v>
      </c>
      <c r="Y8" s="16">
        <v>60199</v>
      </c>
      <c r="AA8" s="7">
        <v>10009</v>
      </c>
      <c r="AB8" s="8"/>
      <c r="AC8" s="15">
        <v>142</v>
      </c>
      <c r="AD8" s="15">
        <v>91</v>
      </c>
      <c r="AE8" s="8"/>
      <c r="AF8" s="8"/>
      <c r="AG8" s="15">
        <v>186</v>
      </c>
      <c r="AH8" s="15">
        <v>103</v>
      </c>
      <c r="AI8" s="8"/>
      <c r="AJ8" s="8"/>
      <c r="AK8" s="15">
        <v>921</v>
      </c>
      <c r="AL8" s="30">
        <v>644</v>
      </c>
      <c r="AN8" s="7">
        <v>10009</v>
      </c>
      <c r="AO8" s="8"/>
      <c r="AP8" s="15">
        <v>162</v>
      </c>
      <c r="AQ8" s="15">
        <v>113</v>
      </c>
      <c r="AR8" s="8"/>
      <c r="AS8" s="8"/>
      <c r="AT8" s="15">
        <v>213</v>
      </c>
      <c r="AU8" s="15">
        <v>117</v>
      </c>
      <c r="AV8" s="8"/>
      <c r="AW8" s="8"/>
      <c r="AX8" s="14">
        <v>1027</v>
      </c>
      <c r="AY8" s="30">
        <v>725</v>
      </c>
    </row>
    <row r="9" spans="1:51" ht="15">
      <c r="A9" s="7" t="s">
        <v>8</v>
      </c>
      <c r="B9" s="8"/>
      <c r="C9" s="14">
        <v>6536</v>
      </c>
      <c r="D9" s="14">
        <v>4573</v>
      </c>
      <c r="E9" s="8"/>
      <c r="F9" s="8"/>
      <c r="G9" s="14">
        <v>3154</v>
      </c>
      <c r="H9" s="14">
        <v>1976</v>
      </c>
      <c r="I9" s="8"/>
      <c r="J9" s="8"/>
      <c r="K9" s="14">
        <v>38612</v>
      </c>
      <c r="L9" s="16">
        <v>25775</v>
      </c>
      <c r="P9" s="27">
        <v>6715</v>
      </c>
      <c r="Q9" s="14">
        <v>4691</v>
      </c>
      <c r="R9" s="8"/>
      <c r="S9" s="8"/>
      <c r="T9" s="14">
        <v>3597</v>
      </c>
      <c r="U9" s="14">
        <v>2275</v>
      </c>
      <c r="V9" s="8"/>
      <c r="W9" s="8"/>
      <c r="X9" s="14">
        <v>41740</v>
      </c>
      <c r="Y9" s="16">
        <v>28450</v>
      </c>
      <c r="AA9" s="7">
        <v>10038</v>
      </c>
      <c r="AB9" s="8"/>
      <c r="AC9" s="15">
        <v>243</v>
      </c>
      <c r="AD9" s="15">
        <v>152</v>
      </c>
      <c r="AE9" s="8"/>
      <c r="AF9" s="8"/>
      <c r="AG9" s="15">
        <v>205</v>
      </c>
      <c r="AH9" s="15">
        <v>90</v>
      </c>
      <c r="AI9" s="8"/>
      <c r="AJ9" s="8"/>
      <c r="AK9" s="14">
        <v>2162</v>
      </c>
      <c r="AL9" s="16">
        <v>1182</v>
      </c>
      <c r="AN9" s="7">
        <v>10038</v>
      </c>
      <c r="AO9" s="8"/>
      <c r="AP9" s="15">
        <v>232</v>
      </c>
      <c r="AQ9" s="15">
        <v>141</v>
      </c>
      <c r="AR9" s="8"/>
      <c r="AS9" s="8"/>
      <c r="AT9" s="15">
        <v>215</v>
      </c>
      <c r="AU9" s="15">
        <v>119</v>
      </c>
      <c r="AV9" s="8"/>
      <c r="AW9" s="8"/>
      <c r="AX9" s="14">
        <v>1983</v>
      </c>
      <c r="AY9" s="16">
        <v>1119</v>
      </c>
    </row>
    <row r="10" spans="1:51" ht="15.75" thickBot="1">
      <c r="A10" s="7" t="s">
        <v>9</v>
      </c>
      <c r="B10" s="8"/>
      <c r="C10" s="14">
        <v>1249</v>
      </c>
      <c r="D10" s="15">
        <v>743</v>
      </c>
      <c r="E10" s="8"/>
      <c r="F10" s="8"/>
      <c r="G10" s="15">
        <v>583</v>
      </c>
      <c r="H10" s="15">
        <v>318</v>
      </c>
      <c r="I10" s="8"/>
      <c r="J10" s="8"/>
      <c r="K10" s="14">
        <v>7677</v>
      </c>
      <c r="L10" s="16">
        <v>4855</v>
      </c>
      <c r="P10" s="27">
        <v>1254</v>
      </c>
      <c r="Q10" s="15">
        <v>713</v>
      </c>
      <c r="R10" s="8"/>
      <c r="S10" s="8"/>
      <c r="T10" s="15">
        <v>652</v>
      </c>
      <c r="U10" s="15">
        <v>337</v>
      </c>
      <c r="V10" s="8"/>
      <c r="W10" s="8"/>
      <c r="X10" s="14">
        <v>8398</v>
      </c>
      <c r="Y10" s="16">
        <v>5310</v>
      </c>
      <c r="AA10" s="17"/>
      <c r="AB10" s="18"/>
      <c r="AC10" s="18">
        <f>SUM(AC6:AC9)</f>
        <v>1333</v>
      </c>
      <c r="AD10" s="18">
        <f>SUM(AD6:AD9)</f>
        <v>815</v>
      </c>
      <c r="AE10" s="18"/>
      <c r="AF10" s="18"/>
      <c r="AG10" s="18">
        <f>SUM(AG6:AG9)</f>
        <v>1159</v>
      </c>
      <c r="AH10" s="18">
        <f>SUM(AH6:AH9)</f>
        <v>570</v>
      </c>
      <c r="AI10" s="18"/>
      <c r="AJ10" s="18"/>
      <c r="AK10" s="19">
        <f>SUM(AK6:AK9)</f>
        <v>8968</v>
      </c>
      <c r="AL10" s="20">
        <f>SUM(AL6:AL9)</f>
        <v>5591</v>
      </c>
      <c r="AM10" s="31"/>
      <c r="AN10" s="17"/>
      <c r="AO10" s="18"/>
      <c r="AP10" s="18">
        <f>SUM(AP6:AP9)</f>
        <v>1390</v>
      </c>
      <c r="AQ10" s="18">
        <f>SUM(AQ6:AQ9)</f>
        <v>860</v>
      </c>
      <c r="AR10" s="18"/>
      <c r="AS10" s="18"/>
      <c r="AT10" s="18">
        <f>SUM(AT6:AT9)</f>
        <v>1443</v>
      </c>
      <c r="AU10" s="18">
        <f>SUM(AU6:AU9)</f>
        <v>727</v>
      </c>
      <c r="AV10" s="18"/>
      <c r="AW10" s="18"/>
      <c r="AX10" s="19">
        <f>SUM(AX6:AX9)</f>
        <v>9744</v>
      </c>
      <c r="AY10" s="20">
        <f>SUM(AY6:AY9)</f>
        <v>6168</v>
      </c>
    </row>
    <row r="11" spans="1:25" ht="15.75" thickBot="1">
      <c r="A11" s="17"/>
      <c r="B11" s="18"/>
      <c r="C11" s="19">
        <f>SUM(C6:C10)</f>
        <v>30717</v>
      </c>
      <c r="D11" s="19">
        <f>SUM(D6:D10)</f>
        <v>20481</v>
      </c>
      <c r="E11" s="18"/>
      <c r="F11" s="18"/>
      <c r="G11" s="19">
        <f>SUM(G6:G10)</f>
        <v>15070</v>
      </c>
      <c r="H11" s="18">
        <f>SUM(H6:H10)</f>
        <v>7497</v>
      </c>
      <c r="I11" s="18"/>
      <c r="J11" s="18"/>
      <c r="K11" s="19">
        <f>SUM(K6:K10)</f>
        <v>205350</v>
      </c>
      <c r="L11" s="20">
        <f>SUM(L6:L10)</f>
        <v>128344</v>
      </c>
      <c r="P11" s="32">
        <f>SUM(P6:P10)</f>
        <v>31444</v>
      </c>
      <c r="Q11" s="19">
        <f>SUM(Q6:Q10)</f>
        <v>20682</v>
      </c>
      <c r="R11" s="18"/>
      <c r="S11" s="18"/>
      <c r="T11" s="19">
        <f>SUM(T6:T10)</f>
        <v>17327</v>
      </c>
      <c r="U11" s="18">
        <f>SUM(U6:U10)</f>
        <v>8581</v>
      </c>
      <c r="V11" s="18"/>
      <c r="W11" s="18"/>
      <c r="X11" s="19">
        <f>SUM(X6:X10)</f>
        <v>214070</v>
      </c>
      <c r="Y11" s="20">
        <f>SUM(Y6:Y10)</f>
        <v>134260</v>
      </c>
    </row>
    <row r="14" ht="15.75" thickBot="1"/>
    <row r="15" spans="1:7" ht="15">
      <c r="A15" s="21" t="s">
        <v>12</v>
      </c>
      <c r="B15" s="5"/>
      <c r="C15" s="5"/>
      <c r="D15" s="5"/>
      <c r="E15" s="5"/>
      <c r="F15" s="5"/>
      <c r="G15" s="6"/>
    </row>
    <row r="16" spans="1:7" ht="15">
      <c r="A16" s="7"/>
      <c r="B16" s="8"/>
      <c r="C16" s="8"/>
      <c r="D16" s="8"/>
      <c r="E16" s="8"/>
      <c r="F16" s="8"/>
      <c r="G16" s="9"/>
    </row>
    <row r="17" spans="1:7" ht="15">
      <c r="A17" s="7"/>
      <c r="B17" s="8"/>
      <c r="C17" s="8" t="s">
        <v>40</v>
      </c>
      <c r="D17" s="8"/>
      <c r="E17" s="8"/>
      <c r="F17" s="8" t="s">
        <v>14</v>
      </c>
      <c r="G17" s="9"/>
    </row>
    <row r="18" spans="1:7" ht="15">
      <c r="A18" s="7"/>
      <c r="B18" s="8"/>
      <c r="C18" s="8">
        <v>2002</v>
      </c>
      <c r="D18" s="8">
        <v>2007</v>
      </c>
      <c r="E18" s="8"/>
      <c r="F18" s="8">
        <v>2002</v>
      </c>
      <c r="G18" s="9">
        <v>2007</v>
      </c>
    </row>
    <row r="19" spans="1:7" ht="15">
      <c r="A19" s="7" t="s">
        <v>1</v>
      </c>
      <c r="B19" s="8"/>
      <c r="C19" s="28">
        <f>K11</f>
        <v>205350</v>
      </c>
      <c r="D19" s="28">
        <f>X11</f>
        <v>214070</v>
      </c>
      <c r="E19" s="8"/>
      <c r="F19" s="28">
        <f>AK10</f>
        <v>8968</v>
      </c>
      <c r="G19" s="29">
        <f>AX10</f>
        <v>9744</v>
      </c>
    </row>
    <row r="20" spans="1:7" ht="15">
      <c r="A20" s="7"/>
      <c r="B20" s="8"/>
      <c r="C20" s="8"/>
      <c r="D20" s="8"/>
      <c r="E20" s="8"/>
      <c r="F20" s="8"/>
      <c r="G20" s="9"/>
    </row>
    <row r="21" spans="1:7" ht="15">
      <c r="A21" s="7" t="s">
        <v>15</v>
      </c>
      <c r="B21" s="8"/>
      <c r="C21" s="28">
        <f>C11</f>
        <v>30717</v>
      </c>
      <c r="D21" s="28">
        <f>P11</f>
        <v>31444</v>
      </c>
      <c r="E21" s="8"/>
      <c r="F21" s="8">
        <f>AC10</f>
        <v>1333</v>
      </c>
      <c r="G21" s="9">
        <f>AP10</f>
        <v>1390</v>
      </c>
    </row>
    <row r="22" spans="1:7" ht="15.75" thickBot="1">
      <c r="A22" s="17"/>
      <c r="B22" s="18"/>
      <c r="C22" s="18"/>
      <c r="D22" s="18"/>
      <c r="E22" s="18"/>
      <c r="F22" s="18"/>
      <c r="G22" s="36"/>
    </row>
    <row r="23" ht="15.75" thickBot="1"/>
    <row r="24" spans="1:5" ht="15">
      <c r="A24" s="21" t="s">
        <v>68</v>
      </c>
      <c r="B24" s="5"/>
      <c r="C24" s="5"/>
      <c r="D24" s="5"/>
      <c r="E24" s="6"/>
    </row>
    <row r="25" spans="1:5" ht="15">
      <c r="A25" s="7"/>
      <c r="B25" s="8"/>
      <c r="C25" s="8"/>
      <c r="D25" s="8"/>
      <c r="E25" s="9"/>
    </row>
    <row r="26" spans="1:7" ht="15">
      <c r="A26" s="7" t="s">
        <v>43</v>
      </c>
      <c r="B26" s="8"/>
      <c r="C26" s="8"/>
      <c r="D26" s="8"/>
      <c r="E26" s="34">
        <f>(D19-C19)/C19</f>
        <v>0.04246408570732895</v>
      </c>
      <c r="G26" s="35"/>
    </row>
    <row r="27" spans="1:5" ht="15">
      <c r="A27" s="7" t="s">
        <v>18</v>
      </c>
      <c r="B27" s="8"/>
      <c r="C27" s="8"/>
      <c r="D27" s="8"/>
      <c r="E27" s="9">
        <f>F21*E26</f>
        <v>56.60462624786949</v>
      </c>
    </row>
    <row r="28" spans="1:5" ht="15.75" thickBot="1">
      <c r="A28" s="17"/>
      <c r="B28" s="18" t="s">
        <v>68</v>
      </c>
      <c r="C28" s="18"/>
      <c r="D28" s="18"/>
      <c r="E28" s="36">
        <f>E27</f>
        <v>56.60462624786949</v>
      </c>
    </row>
    <row r="30" ht="15.75" thickBot="1"/>
    <row r="31" spans="1:6" ht="15">
      <c r="A31" s="4" t="s">
        <v>82</v>
      </c>
      <c r="B31" s="5"/>
      <c r="C31" s="5"/>
      <c r="D31" s="5"/>
      <c r="E31" s="6"/>
      <c r="F31" s="1" t="s">
        <v>80</v>
      </c>
    </row>
    <row r="32" spans="1:5" ht="15">
      <c r="A32" s="7" t="s">
        <v>44</v>
      </c>
      <c r="B32" s="8"/>
      <c r="C32" s="8"/>
      <c r="D32" s="8"/>
      <c r="E32" s="34">
        <f>(D21-C21)/C21</f>
        <v>0.02366767587980597</v>
      </c>
    </row>
    <row r="33" spans="1:5" ht="15">
      <c r="A33" s="7" t="s">
        <v>41</v>
      </c>
      <c r="B33" s="8"/>
      <c r="C33" s="8"/>
      <c r="D33" s="8"/>
      <c r="E33" s="38">
        <f>E32-E26</f>
        <v>-0.01879640982752298</v>
      </c>
    </row>
    <row r="34" spans="1:5" ht="15">
      <c r="A34" s="7"/>
      <c r="B34" s="8" t="s">
        <v>27</v>
      </c>
      <c r="C34" s="8"/>
      <c r="D34" s="8"/>
      <c r="E34" s="38">
        <f>ABS(E33)</f>
        <v>0.01879640982752298</v>
      </c>
    </row>
    <row r="35" spans="1:5" ht="15">
      <c r="A35" s="7" t="s">
        <v>45</v>
      </c>
      <c r="B35" s="8"/>
      <c r="C35" s="8"/>
      <c r="D35" s="8"/>
      <c r="E35" s="9">
        <v>-1</v>
      </c>
    </row>
    <row r="36" spans="1:5" ht="15">
      <c r="A36" s="7"/>
      <c r="B36" s="8" t="s">
        <v>28</v>
      </c>
      <c r="C36" s="8"/>
      <c r="D36" s="8"/>
      <c r="E36" s="9">
        <f>E35*E34</f>
        <v>-0.01879640982752298</v>
      </c>
    </row>
    <row r="37" spans="1:5" ht="15">
      <c r="A37" s="7" t="s">
        <v>23</v>
      </c>
      <c r="B37" s="8"/>
      <c r="C37" s="8"/>
      <c r="D37" s="8"/>
      <c r="E37" s="9">
        <f>F21*E36</f>
        <v>-25.055614300088134</v>
      </c>
    </row>
    <row r="38" spans="1:5" ht="15.75" thickBot="1">
      <c r="A38" s="17"/>
      <c r="B38" s="18" t="s">
        <v>19</v>
      </c>
      <c r="C38" s="18"/>
      <c r="D38" s="18"/>
      <c r="E38" s="36">
        <f>E37</f>
        <v>-25.055614300088134</v>
      </c>
    </row>
    <row r="40" ht="15.75" thickBot="1"/>
    <row r="41" spans="1:5" s="3" customFormat="1" ht="15">
      <c r="A41" s="21" t="s">
        <v>24</v>
      </c>
      <c r="B41" s="22"/>
      <c r="C41" s="22"/>
      <c r="D41" s="22"/>
      <c r="E41" s="33"/>
    </row>
    <row r="42" spans="1:5" ht="15">
      <c r="A42" s="7" t="s">
        <v>25</v>
      </c>
      <c r="B42" s="8"/>
      <c r="C42" s="8"/>
      <c r="D42" s="8"/>
      <c r="E42" s="34">
        <f>(G21-F21)/F21</f>
        <v>0.04276069017254314</v>
      </c>
    </row>
    <row r="43" spans="1:5" ht="15">
      <c r="A43" s="7" t="s">
        <v>42</v>
      </c>
      <c r="B43" s="8"/>
      <c r="C43" s="8"/>
      <c r="D43" s="8"/>
      <c r="E43" s="38">
        <f>E32-E42</f>
        <v>-0.019093014292737166</v>
      </c>
    </row>
    <row r="44" spans="1:5" ht="15">
      <c r="A44" s="7"/>
      <c r="B44" s="8" t="s">
        <v>29</v>
      </c>
      <c r="C44" s="8"/>
      <c r="D44" s="8"/>
      <c r="E44" s="9">
        <f>ABS(E43)</f>
        <v>0.019093014292737166</v>
      </c>
    </row>
    <row r="45" spans="1:5" ht="15">
      <c r="A45" s="7"/>
      <c r="B45" s="8" t="s">
        <v>30</v>
      </c>
      <c r="C45" s="8"/>
      <c r="D45" s="8"/>
      <c r="E45" s="9">
        <v>1</v>
      </c>
    </row>
    <row r="46" spans="1:5" ht="15">
      <c r="A46" s="7"/>
      <c r="B46" s="8" t="s">
        <v>28</v>
      </c>
      <c r="C46" s="8"/>
      <c r="D46" s="8"/>
      <c r="E46" s="9">
        <f>E45*E44</f>
        <v>0.019093014292737166</v>
      </c>
    </row>
    <row r="47" spans="1:5" ht="15">
      <c r="A47" s="7" t="s">
        <v>31</v>
      </c>
      <c r="B47" s="8"/>
      <c r="C47" s="8"/>
      <c r="D47" s="8"/>
      <c r="E47" s="9">
        <f>F21*E46</f>
        <v>25.450988052218644</v>
      </c>
    </row>
    <row r="48" spans="1:5" ht="15.75" thickBot="1">
      <c r="A48" s="17"/>
      <c r="B48" s="18" t="s">
        <v>24</v>
      </c>
      <c r="C48" s="18"/>
      <c r="D48" s="18"/>
      <c r="E48" s="36">
        <f>E47</f>
        <v>25.450988052218644</v>
      </c>
    </row>
    <row r="49" ht="15.75" thickBot="1"/>
    <row r="50" spans="1:5" ht="15">
      <c r="A50" s="21" t="s">
        <v>32</v>
      </c>
      <c r="B50" s="5"/>
      <c r="C50" s="5"/>
      <c r="D50" s="5"/>
      <c r="E50" s="6"/>
    </row>
    <row r="51" spans="1:5" ht="15">
      <c r="A51" s="7" t="s">
        <v>69</v>
      </c>
      <c r="B51" s="8"/>
      <c r="C51" s="8"/>
      <c r="D51" s="8"/>
      <c r="E51" s="9">
        <f>E28</f>
        <v>56.60462624786949</v>
      </c>
    </row>
    <row r="52" spans="1:5" ht="15">
      <c r="A52" s="7" t="s">
        <v>34</v>
      </c>
      <c r="B52" s="8"/>
      <c r="C52" s="8"/>
      <c r="D52" s="8"/>
      <c r="E52" s="9">
        <f>E38</f>
        <v>-25.055614300088134</v>
      </c>
    </row>
    <row r="53" spans="1:5" ht="15">
      <c r="A53" s="7" t="s">
        <v>24</v>
      </c>
      <c r="B53" s="8"/>
      <c r="C53" s="8"/>
      <c r="D53" s="8"/>
      <c r="E53" s="9">
        <f>E48</f>
        <v>25.450988052218644</v>
      </c>
    </row>
    <row r="54" spans="1:5" ht="15.75" thickBot="1">
      <c r="A54" s="17"/>
      <c r="B54" s="18" t="s">
        <v>35</v>
      </c>
      <c r="C54" s="18"/>
      <c r="D54" s="18"/>
      <c r="E54" s="36">
        <f>SUM(E51:E53)</f>
        <v>57</v>
      </c>
    </row>
    <row r="55" ht="15.75" thickBot="1"/>
    <row r="56" spans="1:5" ht="15">
      <c r="A56" s="21" t="s">
        <v>36</v>
      </c>
      <c r="B56" s="5"/>
      <c r="C56" s="5"/>
      <c r="D56" s="5"/>
      <c r="E56" s="6"/>
    </row>
    <row r="57" spans="1:5" ht="15">
      <c r="A57" s="7" t="s">
        <v>38</v>
      </c>
      <c r="B57" s="8"/>
      <c r="C57" s="8"/>
      <c r="D57" s="8"/>
      <c r="E57" s="9">
        <f>G21</f>
        <v>1390</v>
      </c>
    </row>
    <row r="58" spans="1:5" ht="15">
      <c r="A58" s="7" t="s">
        <v>37</v>
      </c>
      <c r="B58" s="8"/>
      <c r="C58" s="8"/>
      <c r="D58" s="8"/>
      <c r="E58" s="9">
        <f>F21</f>
        <v>1333</v>
      </c>
    </row>
    <row r="59" spans="1:5" ht="15.75" thickBot="1">
      <c r="A59" s="17"/>
      <c r="B59" s="18" t="s">
        <v>39</v>
      </c>
      <c r="C59" s="18"/>
      <c r="D59" s="18"/>
      <c r="E59" s="36">
        <f>E57-E58</f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59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1" customWidth="1"/>
  </cols>
  <sheetData>
    <row r="1" s="3" customFormat="1" ht="15">
      <c r="A1" s="3" t="s">
        <v>73</v>
      </c>
    </row>
    <row r="2" ht="15.75" thickBot="1">
      <c r="A2" s="1" t="s">
        <v>86</v>
      </c>
    </row>
    <row r="3" spans="1:51" s="3" customFormat="1" ht="15">
      <c r="A3" s="21" t="s">
        <v>10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33"/>
      <c r="P3" s="21" t="s">
        <v>11</v>
      </c>
      <c r="Q3" s="22"/>
      <c r="R3" s="22"/>
      <c r="S3" s="22"/>
      <c r="T3" s="22"/>
      <c r="U3" s="22"/>
      <c r="V3" s="22"/>
      <c r="W3" s="22"/>
      <c r="X3" s="22"/>
      <c r="Y3" s="33"/>
      <c r="AA3" s="21" t="s">
        <v>74</v>
      </c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33"/>
      <c r="AN3" s="21" t="s">
        <v>75</v>
      </c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33"/>
    </row>
    <row r="4" spans="1:51" ht="15">
      <c r="A4" s="7"/>
      <c r="B4" s="8"/>
      <c r="C4" s="8" t="s">
        <v>0</v>
      </c>
      <c r="D4" s="8"/>
      <c r="E4" s="8"/>
      <c r="F4" s="8"/>
      <c r="G4" s="8" t="s">
        <v>83</v>
      </c>
      <c r="H4" s="8"/>
      <c r="I4" s="8"/>
      <c r="J4" s="8"/>
      <c r="K4" s="8" t="s">
        <v>1</v>
      </c>
      <c r="L4" s="9"/>
      <c r="P4" s="7" t="s">
        <v>0</v>
      </c>
      <c r="Q4" s="8"/>
      <c r="R4" s="8"/>
      <c r="S4" s="8"/>
      <c r="T4" s="8" t="s">
        <v>83</v>
      </c>
      <c r="U4" s="8"/>
      <c r="V4" s="8"/>
      <c r="W4" s="8"/>
      <c r="X4" s="8" t="s">
        <v>1</v>
      </c>
      <c r="Y4" s="9"/>
      <c r="AA4" s="7"/>
      <c r="AB4" s="8"/>
      <c r="AC4" s="8" t="s">
        <v>20</v>
      </c>
      <c r="AD4" s="8"/>
      <c r="AE4" s="8"/>
      <c r="AF4" s="8"/>
      <c r="AG4" s="8" t="s">
        <v>83</v>
      </c>
      <c r="AH4" s="8"/>
      <c r="AI4" s="8"/>
      <c r="AJ4" s="8"/>
      <c r="AK4" s="8" t="s">
        <v>1</v>
      </c>
      <c r="AL4" s="9"/>
      <c r="AN4" s="7"/>
      <c r="AO4" s="8"/>
      <c r="AP4" s="8" t="s">
        <v>20</v>
      </c>
      <c r="AQ4" s="8"/>
      <c r="AR4" s="8"/>
      <c r="AS4" s="8"/>
      <c r="AT4" s="8" t="s">
        <v>83</v>
      </c>
      <c r="AU4" s="8"/>
      <c r="AV4" s="8"/>
      <c r="AW4" s="8"/>
      <c r="AX4" s="8" t="s">
        <v>1</v>
      </c>
      <c r="AY4" s="9"/>
    </row>
    <row r="5" spans="1:51" ht="15">
      <c r="A5" s="7"/>
      <c r="B5" s="8"/>
      <c r="C5" s="10" t="s">
        <v>2</v>
      </c>
      <c r="D5" s="11" t="s">
        <v>3</v>
      </c>
      <c r="E5" s="8"/>
      <c r="F5" s="8"/>
      <c r="G5" s="8" t="s">
        <v>2</v>
      </c>
      <c r="H5" s="12" t="s">
        <v>3</v>
      </c>
      <c r="I5" s="8"/>
      <c r="J5" s="8"/>
      <c r="K5" s="8" t="s">
        <v>4</v>
      </c>
      <c r="L5" s="13" t="s">
        <v>3</v>
      </c>
      <c r="P5" s="26" t="s">
        <v>2</v>
      </c>
      <c r="Q5" s="11" t="s">
        <v>3</v>
      </c>
      <c r="R5" s="8"/>
      <c r="S5" s="8"/>
      <c r="T5" s="8" t="s">
        <v>2</v>
      </c>
      <c r="U5" s="12" t="s">
        <v>3</v>
      </c>
      <c r="V5" s="8"/>
      <c r="W5" s="8"/>
      <c r="X5" s="8" t="s">
        <v>4</v>
      </c>
      <c r="Y5" s="13" t="s">
        <v>3</v>
      </c>
      <c r="AA5" s="7"/>
      <c r="AB5" s="8"/>
      <c r="AC5" s="8" t="s">
        <v>2</v>
      </c>
      <c r="AD5" s="12" t="s">
        <v>3</v>
      </c>
      <c r="AE5" s="12"/>
      <c r="AF5" s="8"/>
      <c r="AG5" s="8" t="s">
        <v>2</v>
      </c>
      <c r="AH5" s="12" t="s">
        <v>3</v>
      </c>
      <c r="AI5" s="8"/>
      <c r="AJ5" s="8"/>
      <c r="AK5" s="8" t="s">
        <v>4</v>
      </c>
      <c r="AL5" s="13" t="s">
        <v>3</v>
      </c>
      <c r="AM5" s="2"/>
      <c r="AN5" s="7"/>
      <c r="AO5" s="8"/>
      <c r="AP5" s="8" t="s">
        <v>2</v>
      </c>
      <c r="AQ5" s="12" t="s">
        <v>3</v>
      </c>
      <c r="AR5" s="12"/>
      <c r="AS5" s="8"/>
      <c r="AT5" s="8" t="s">
        <v>2</v>
      </c>
      <c r="AU5" s="12" t="s">
        <v>3</v>
      </c>
      <c r="AV5" s="8"/>
      <c r="AW5" s="8"/>
      <c r="AX5" s="8" t="s">
        <v>4</v>
      </c>
      <c r="AY5" s="13" t="s">
        <v>3</v>
      </c>
    </row>
    <row r="6" spans="1:51" ht="15">
      <c r="A6" s="7" t="s">
        <v>5</v>
      </c>
      <c r="B6" s="8"/>
      <c r="C6" s="14">
        <v>3369</v>
      </c>
      <c r="D6" s="14">
        <v>2411</v>
      </c>
      <c r="E6" s="8"/>
      <c r="F6" s="8"/>
      <c r="G6" s="14">
        <v>1165</v>
      </c>
      <c r="H6" s="15">
        <v>742</v>
      </c>
      <c r="I6" s="8"/>
      <c r="J6" s="8"/>
      <c r="K6" s="14">
        <v>15061</v>
      </c>
      <c r="L6" s="16">
        <v>9881</v>
      </c>
      <c r="P6" s="27">
        <v>3460</v>
      </c>
      <c r="Q6" s="14">
        <v>2408</v>
      </c>
      <c r="R6" s="8"/>
      <c r="S6" s="8"/>
      <c r="T6" s="14">
        <v>1354</v>
      </c>
      <c r="U6" s="15">
        <v>873</v>
      </c>
      <c r="V6" s="8"/>
      <c r="W6" s="8"/>
      <c r="X6" s="14">
        <v>15616</v>
      </c>
      <c r="Y6" s="16">
        <v>10128</v>
      </c>
      <c r="AA6" s="7">
        <v>10002</v>
      </c>
      <c r="AB6" s="8"/>
      <c r="AC6" s="15">
        <v>458</v>
      </c>
      <c r="AD6" s="15">
        <v>325</v>
      </c>
      <c r="AE6" s="8"/>
      <c r="AF6" s="8"/>
      <c r="AG6" s="15">
        <v>312</v>
      </c>
      <c r="AH6" s="15">
        <v>203</v>
      </c>
      <c r="AI6" s="8"/>
      <c r="AJ6" s="8"/>
      <c r="AK6" s="28">
        <v>2269</v>
      </c>
      <c r="AL6" s="29">
        <v>1633</v>
      </c>
      <c r="AN6" s="7">
        <v>10002</v>
      </c>
      <c r="AO6" s="8"/>
      <c r="AP6" s="15">
        <v>514</v>
      </c>
      <c r="AQ6" s="15">
        <v>370</v>
      </c>
      <c r="AR6" s="8"/>
      <c r="AS6" s="8"/>
      <c r="AT6" s="15">
        <v>476</v>
      </c>
      <c r="AU6" s="15">
        <v>303</v>
      </c>
      <c r="AV6" s="8"/>
      <c r="AW6" s="8"/>
      <c r="AX6" s="14">
        <v>2685</v>
      </c>
      <c r="AY6" s="16">
        <v>1909</v>
      </c>
    </row>
    <row r="7" spans="1:51" ht="15">
      <c r="A7" s="7" t="s">
        <v>6</v>
      </c>
      <c r="B7" s="8"/>
      <c r="C7" s="14">
        <v>7768</v>
      </c>
      <c r="D7" s="14">
        <v>5536</v>
      </c>
      <c r="E7" s="8"/>
      <c r="F7" s="8"/>
      <c r="G7" s="14">
        <v>2532</v>
      </c>
      <c r="H7" s="14">
        <v>1548</v>
      </c>
      <c r="I7" s="8"/>
      <c r="J7" s="8"/>
      <c r="K7" s="14">
        <v>40302</v>
      </c>
      <c r="L7" s="16">
        <v>27339</v>
      </c>
      <c r="P7" s="27">
        <v>8358</v>
      </c>
      <c r="Q7" s="14">
        <v>5925</v>
      </c>
      <c r="R7" s="8"/>
      <c r="S7" s="8"/>
      <c r="T7" s="14">
        <v>3227</v>
      </c>
      <c r="U7" s="14">
        <v>1974</v>
      </c>
      <c r="V7" s="8"/>
      <c r="W7" s="8"/>
      <c r="X7" s="14">
        <v>44253</v>
      </c>
      <c r="Y7" s="16">
        <v>30173</v>
      </c>
      <c r="AA7" s="7">
        <v>10003</v>
      </c>
      <c r="AB7" s="8"/>
      <c r="AC7" s="15">
        <v>490</v>
      </c>
      <c r="AD7" s="15">
        <v>247</v>
      </c>
      <c r="AE7" s="8"/>
      <c r="AF7" s="8"/>
      <c r="AG7" s="15">
        <v>456</v>
      </c>
      <c r="AH7" s="15">
        <v>174</v>
      </c>
      <c r="AI7" s="8"/>
      <c r="AJ7" s="8"/>
      <c r="AK7" s="14">
        <v>3616</v>
      </c>
      <c r="AL7" s="16">
        <v>2132</v>
      </c>
      <c r="AN7" s="7">
        <v>10003</v>
      </c>
      <c r="AO7" s="8"/>
      <c r="AP7" s="15">
        <v>482</v>
      </c>
      <c r="AQ7" s="15">
        <v>236</v>
      </c>
      <c r="AR7" s="8"/>
      <c r="AS7" s="8"/>
      <c r="AT7" s="15">
        <v>539</v>
      </c>
      <c r="AU7" s="15">
        <v>188</v>
      </c>
      <c r="AV7" s="8"/>
      <c r="AW7" s="8"/>
      <c r="AX7" s="14">
        <v>4049</v>
      </c>
      <c r="AY7" s="16">
        <v>2415</v>
      </c>
    </row>
    <row r="8" spans="1:51" ht="15">
      <c r="A8" s="7" t="s">
        <v>7</v>
      </c>
      <c r="B8" s="8"/>
      <c r="C8" s="14">
        <v>11795</v>
      </c>
      <c r="D8" s="14">
        <v>7218</v>
      </c>
      <c r="E8" s="8"/>
      <c r="F8" s="8"/>
      <c r="G8" s="14">
        <v>7636</v>
      </c>
      <c r="H8" s="14">
        <v>2913</v>
      </c>
      <c r="I8" s="8"/>
      <c r="J8" s="8"/>
      <c r="K8" s="14">
        <v>103698</v>
      </c>
      <c r="L8" s="16">
        <v>60494</v>
      </c>
      <c r="P8" s="27">
        <v>11657</v>
      </c>
      <c r="Q8" s="14">
        <v>6945</v>
      </c>
      <c r="R8" s="8"/>
      <c r="S8" s="8"/>
      <c r="T8" s="14">
        <v>8497</v>
      </c>
      <c r="U8" s="14">
        <v>3122</v>
      </c>
      <c r="V8" s="8"/>
      <c r="W8" s="8"/>
      <c r="X8" s="14">
        <v>104063</v>
      </c>
      <c r="Y8" s="16">
        <v>60199</v>
      </c>
      <c r="AA8" s="7">
        <v>10009</v>
      </c>
      <c r="AB8" s="8"/>
      <c r="AC8" s="15">
        <v>142</v>
      </c>
      <c r="AD8" s="15">
        <v>91</v>
      </c>
      <c r="AE8" s="8"/>
      <c r="AF8" s="8"/>
      <c r="AG8" s="15">
        <v>186</v>
      </c>
      <c r="AH8" s="15">
        <v>103</v>
      </c>
      <c r="AI8" s="8"/>
      <c r="AJ8" s="8"/>
      <c r="AK8" s="15">
        <v>921</v>
      </c>
      <c r="AL8" s="30">
        <v>644</v>
      </c>
      <c r="AN8" s="7">
        <v>10009</v>
      </c>
      <c r="AO8" s="8"/>
      <c r="AP8" s="15">
        <v>162</v>
      </c>
      <c r="AQ8" s="15">
        <v>113</v>
      </c>
      <c r="AR8" s="8"/>
      <c r="AS8" s="8"/>
      <c r="AT8" s="15">
        <v>213</v>
      </c>
      <c r="AU8" s="15">
        <v>117</v>
      </c>
      <c r="AV8" s="8"/>
      <c r="AW8" s="8"/>
      <c r="AX8" s="14">
        <v>1027</v>
      </c>
      <c r="AY8" s="30">
        <v>725</v>
      </c>
    </row>
    <row r="9" spans="1:51" ht="15">
      <c r="A9" s="7" t="s">
        <v>8</v>
      </c>
      <c r="B9" s="8"/>
      <c r="C9" s="14">
        <v>6536</v>
      </c>
      <c r="D9" s="14">
        <v>4573</v>
      </c>
      <c r="E9" s="8"/>
      <c r="F9" s="8"/>
      <c r="G9" s="14">
        <v>3154</v>
      </c>
      <c r="H9" s="14">
        <v>1976</v>
      </c>
      <c r="I9" s="8"/>
      <c r="J9" s="8"/>
      <c r="K9" s="14">
        <v>38612</v>
      </c>
      <c r="L9" s="16">
        <v>25775</v>
      </c>
      <c r="P9" s="27">
        <v>6715</v>
      </c>
      <c r="Q9" s="14">
        <v>4691</v>
      </c>
      <c r="R9" s="8"/>
      <c r="S9" s="8"/>
      <c r="T9" s="14">
        <v>3597</v>
      </c>
      <c r="U9" s="14">
        <v>2275</v>
      </c>
      <c r="V9" s="8"/>
      <c r="W9" s="8"/>
      <c r="X9" s="14">
        <v>41740</v>
      </c>
      <c r="Y9" s="16">
        <v>28450</v>
      </c>
      <c r="AA9" s="7">
        <v>10038</v>
      </c>
      <c r="AB9" s="8"/>
      <c r="AC9" s="15">
        <v>243</v>
      </c>
      <c r="AD9" s="15">
        <v>152</v>
      </c>
      <c r="AE9" s="8"/>
      <c r="AF9" s="8"/>
      <c r="AG9" s="15">
        <v>205</v>
      </c>
      <c r="AH9" s="15">
        <v>90</v>
      </c>
      <c r="AI9" s="8"/>
      <c r="AJ9" s="8"/>
      <c r="AK9" s="14">
        <v>2162</v>
      </c>
      <c r="AL9" s="16">
        <v>1182</v>
      </c>
      <c r="AN9" s="7">
        <v>10038</v>
      </c>
      <c r="AO9" s="8"/>
      <c r="AP9" s="15">
        <v>232</v>
      </c>
      <c r="AQ9" s="15">
        <v>141</v>
      </c>
      <c r="AR9" s="8"/>
      <c r="AS9" s="8"/>
      <c r="AT9" s="15">
        <v>215</v>
      </c>
      <c r="AU9" s="15">
        <v>119</v>
      </c>
      <c r="AV9" s="8"/>
      <c r="AW9" s="8"/>
      <c r="AX9" s="14">
        <v>1983</v>
      </c>
      <c r="AY9" s="16">
        <v>1119</v>
      </c>
    </row>
    <row r="10" spans="1:51" ht="15.75" thickBot="1">
      <c r="A10" s="7" t="s">
        <v>9</v>
      </c>
      <c r="B10" s="8"/>
      <c r="C10" s="14">
        <v>1249</v>
      </c>
      <c r="D10" s="15">
        <v>743</v>
      </c>
      <c r="E10" s="8"/>
      <c r="F10" s="8"/>
      <c r="G10" s="15">
        <v>583</v>
      </c>
      <c r="H10" s="15">
        <v>318</v>
      </c>
      <c r="I10" s="8"/>
      <c r="J10" s="8"/>
      <c r="K10" s="14">
        <v>7677</v>
      </c>
      <c r="L10" s="16">
        <v>4855</v>
      </c>
      <c r="P10" s="27">
        <v>1254</v>
      </c>
      <c r="Q10" s="15">
        <v>713</v>
      </c>
      <c r="R10" s="8"/>
      <c r="S10" s="8"/>
      <c r="T10" s="15">
        <v>652</v>
      </c>
      <c r="U10" s="15">
        <v>337</v>
      </c>
      <c r="V10" s="8"/>
      <c r="W10" s="8"/>
      <c r="X10" s="14">
        <v>8398</v>
      </c>
      <c r="Y10" s="16">
        <v>5310</v>
      </c>
      <c r="AA10" s="17"/>
      <c r="AB10" s="18"/>
      <c r="AC10" s="18">
        <f>SUM(AC6:AC9)</f>
        <v>1333</v>
      </c>
      <c r="AD10" s="18">
        <f>SUM(AD6:AD9)</f>
        <v>815</v>
      </c>
      <c r="AE10" s="18"/>
      <c r="AF10" s="18"/>
      <c r="AG10" s="18">
        <f>SUM(AG6:AG9)</f>
        <v>1159</v>
      </c>
      <c r="AH10" s="18">
        <f>SUM(AH6:AH9)</f>
        <v>570</v>
      </c>
      <c r="AI10" s="18"/>
      <c r="AJ10" s="18"/>
      <c r="AK10" s="19">
        <f>SUM(AK6:AK9)</f>
        <v>8968</v>
      </c>
      <c r="AL10" s="20">
        <f>SUM(AL6:AL9)</f>
        <v>5591</v>
      </c>
      <c r="AM10" s="31"/>
      <c r="AN10" s="17"/>
      <c r="AO10" s="18"/>
      <c r="AP10" s="18">
        <f>SUM(AP6:AP9)</f>
        <v>1390</v>
      </c>
      <c r="AQ10" s="18">
        <f>SUM(AQ6:AQ9)</f>
        <v>860</v>
      </c>
      <c r="AR10" s="18"/>
      <c r="AS10" s="18"/>
      <c r="AT10" s="18">
        <f>SUM(AT6:AT9)</f>
        <v>1443</v>
      </c>
      <c r="AU10" s="18">
        <f>SUM(AU6:AU9)</f>
        <v>727</v>
      </c>
      <c r="AV10" s="18"/>
      <c r="AW10" s="18"/>
      <c r="AX10" s="19">
        <f>SUM(AX6:AX9)</f>
        <v>9744</v>
      </c>
      <c r="AY10" s="20">
        <f>SUM(AY6:AY9)</f>
        <v>6168</v>
      </c>
    </row>
    <row r="11" spans="1:25" ht="15.75" thickBot="1">
      <c r="A11" s="17"/>
      <c r="B11" s="18"/>
      <c r="C11" s="19">
        <f>SUM(C6:C10)</f>
        <v>30717</v>
      </c>
      <c r="D11" s="19">
        <f>SUM(D6:D10)</f>
        <v>20481</v>
      </c>
      <c r="E11" s="18"/>
      <c r="F11" s="18"/>
      <c r="G11" s="19">
        <f>SUM(G6:G10)</f>
        <v>15070</v>
      </c>
      <c r="H11" s="18">
        <f>SUM(H6:H10)</f>
        <v>7497</v>
      </c>
      <c r="I11" s="18"/>
      <c r="J11" s="18"/>
      <c r="K11" s="19">
        <f>SUM(K6:K10)</f>
        <v>205350</v>
      </c>
      <c r="L11" s="20">
        <f>SUM(L6:L10)</f>
        <v>128344</v>
      </c>
      <c r="P11" s="32">
        <f>SUM(P6:P10)</f>
        <v>31444</v>
      </c>
      <c r="Q11" s="19">
        <f>SUM(Q6:Q10)</f>
        <v>20682</v>
      </c>
      <c r="R11" s="18"/>
      <c r="S11" s="18"/>
      <c r="T11" s="19">
        <f>SUM(T6:T10)</f>
        <v>17327</v>
      </c>
      <c r="U11" s="18">
        <f>SUM(U6:U10)</f>
        <v>8581</v>
      </c>
      <c r="V11" s="18"/>
      <c r="W11" s="18"/>
      <c r="X11" s="19">
        <f>SUM(X6:X10)</f>
        <v>214070</v>
      </c>
      <c r="Y11" s="20">
        <f>SUM(Y6:Y10)</f>
        <v>134260</v>
      </c>
    </row>
    <row r="14" ht="15.75" thickBot="1"/>
    <row r="15" spans="1:17" s="3" customFormat="1" ht="15">
      <c r="A15" s="21" t="s">
        <v>12</v>
      </c>
      <c r="B15" s="22"/>
      <c r="C15" s="22"/>
      <c r="D15" s="22"/>
      <c r="E15" s="22"/>
      <c r="F15" s="22"/>
      <c r="G15" s="33"/>
      <c r="K15" s="21" t="s">
        <v>84</v>
      </c>
      <c r="L15" s="22"/>
      <c r="M15" s="22"/>
      <c r="N15" s="22"/>
      <c r="O15" s="22"/>
      <c r="P15" s="22"/>
      <c r="Q15" s="33"/>
    </row>
    <row r="16" spans="1:17" ht="15">
      <c r="A16" s="7"/>
      <c r="B16" s="8"/>
      <c r="C16" s="8"/>
      <c r="D16" s="8"/>
      <c r="E16" s="8"/>
      <c r="F16" s="8"/>
      <c r="G16" s="9"/>
      <c r="K16" s="7"/>
      <c r="L16" s="8"/>
      <c r="M16" s="8"/>
      <c r="N16" s="8"/>
      <c r="O16" s="8"/>
      <c r="P16" s="8"/>
      <c r="Q16" s="9"/>
    </row>
    <row r="17" spans="1:17" ht="15">
      <c r="A17" s="7"/>
      <c r="B17" s="8"/>
      <c r="C17" s="8" t="s">
        <v>13</v>
      </c>
      <c r="D17" s="8"/>
      <c r="E17" s="8"/>
      <c r="F17" s="8" t="s">
        <v>14</v>
      </c>
      <c r="G17" s="9"/>
      <c r="K17" s="7"/>
      <c r="L17" s="8"/>
      <c r="M17" s="8" t="s">
        <v>13</v>
      </c>
      <c r="N17" s="8"/>
      <c r="O17" s="8"/>
      <c r="P17" s="8" t="s">
        <v>14</v>
      </c>
      <c r="Q17" s="9"/>
    </row>
    <row r="18" spans="1:17" ht="15">
      <c r="A18" s="7"/>
      <c r="B18" s="8"/>
      <c r="C18" s="8">
        <v>2002</v>
      </c>
      <c r="D18" s="8">
        <v>2007</v>
      </c>
      <c r="E18" s="8"/>
      <c r="F18" s="8">
        <v>2002</v>
      </c>
      <c r="G18" s="9">
        <v>2007</v>
      </c>
      <c r="K18" s="7"/>
      <c r="L18" s="8"/>
      <c r="M18" s="8">
        <v>2002</v>
      </c>
      <c r="N18" s="8">
        <v>2007</v>
      </c>
      <c r="O18" s="8"/>
      <c r="P18" s="8">
        <v>2002</v>
      </c>
      <c r="Q18" s="9">
        <v>2007</v>
      </c>
    </row>
    <row r="19" spans="1:17" ht="15">
      <c r="A19" s="7" t="s">
        <v>1</v>
      </c>
      <c r="B19" s="8"/>
      <c r="C19" s="28">
        <f>K8</f>
        <v>103698</v>
      </c>
      <c r="D19" s="28">
        <f>X8</f>
        <v>104063</v>
      </c>
      <c r="E19" s="8"/>
      <c r="F19" s="28">
        <f>AK10</f>
        <v>8968</v>
      </c>
      <c r="G19" s="29">
        <f>AX10</f>
        <v>9744</v>
      </c>
      <c r="K19" s="7" t="s">
        <v>1</v>
      </c>
      <c r="L19" s="8"/>
      <c r="M19" s="28">
        <f>K8</f>
        <v>103698</v>
      </c>
      <c r="N19" s="28">
        <f>X8</f>
        <v>104063</v>
      </c>
      <c r="O19" s="8"/>
      <c r="P19" s="28">
        <f>AK10</f>
        <v>8968</v>
      </c>
      <c r="Q19" s="29">
        <f>AX10</f>
        <v>9744</v>
      </c>
    </row>
    <row r="20" spans="1:17" ht="15">
      <c r="A20" s="7"/>
      <c r="B20" s="8"/>
      <c r="C20" s="8"/>
      <c r="D20" s="8"/>
      <c r="E20" s="8"/>
      <c r="F20" s="8"/>
      <c r="G20" s="9"/>
      <c r="K20" s="7"/>
      <c r="L20" s="8"/>
      <c r="M20" s="8"/>
      <c r="N20" s="8"/>
      <c r="O20" s="8"/>
      <c r="P20" s="8"/>
      <c r="Q20" s="9"/>
    </row>
    <row r="21" spans="1:17" ht="15.75" thickBot="1">
      <c r="A21" s="17" t="s">
        <v>15</v>
      </c>
      <c r="B21" s="18"/>
      <c r="C21" s="19">
        <f>C8</f>
        <v>11795</v>
      </c>
      <c r="D21" s="19">
        <f>P8</f>
        <v>11657</v>
      </c>
      <c r="E21" s="18"/>
      <c r="F21" s="18">
        <f>AC10</f>
        <v>1333</v>
      </c>
      <c r="G21" s="36">
        <f>AP10</f>
        <v>1390</v>
      </c>
      <c r="K21" s="17" t="s">
        <v>55</v>
      </c>
      <c r="L21" s="18"/>
      <c r="M21" s="19">
        <f>G8</f>
        <v>7636</v>
      </c>
      <c r="N21" s="19">
        <f>T8</f>
        <v>8497</v>
      </c>
      <c r="O21" s="18"/>
      <c r="P21" s="18">
        <f>AG10</f>
        <v>1159</v>
      </c>
      <c r="Q21" s="36">
        <f>AT10</f>
        <v>1443</v>
      </c>
    </row>
    <row r="23" ht="15.75" thickBot="1"/>
    <row r="24" spans="1:15" s="3" customFormat="1" ht="15">
      <c r="A24" s="21" t="s">
        <v>16</v>
      </c>
      <c r="B24" s="22"/>
      <c r="C24" s="22"/>
      <c r="D24" s="22"/>
      <c r="E24" s="33"/>
      <c r="K24" s="21" t="s">
        <v>16</v>
      </c>
      <c r="L24" s="22"/>
      <c r="M24" s="22"/>
      <c r="N24" s="22"/>
      <c r="O24" s="33"/>
    </row>
    <row r="25" spans="1:15" ht="15">
      <c r="A25" s="7"/>
      <c r="B25" s="8"/>
      <c r="C25" s="8"/>
      <c r="D25" s="8"/>
      <c r="E25" s="9"/>
      <c r="K25" s="7"/>
      <c r="L25" s="8"/>
      <c r="M25" s="8"/>
      <c r="N25" s="8"/>
      <c r="O25" s="9"/>
    </row>
    <row r="26" spans="1:17" ht="15">
      <c r="A26" s="7" t="s">
        <v>17</v>
      </c>
      <c r="B26" s="8"/>
      <c r="C26" s="8"/>
      <c r="D26" s="8"/>
      <c r="E26" s="37">
        <f>(D19-C19)/C19</f>
        <v>0.0035198364481475054</v>
      </c>
      <c r="G26" s="35"/>
      <c r="K26" s="7" t="s">
        <v>17</v>
      </c>
      <c r="L26" s="8"/>
      <c r="M26" s="8"/>
      <c r="N26" s="8"/>
      <c r="O26" s="34">
        <f>(N19-M19)/M19</f>
        <v>0.0035198364481475054</v>
      </c>
      <c r="Q26" s="35"/>
    </row>
    <row r="27" spans="1:15" ht="15">
      <c r="A27" s="7" t="s">
        <v>18</v>
      </c>
      <c r="B27" s="8"/>
      <c r="C27" s="8"/>
      <c r="D27" s="8"/>
      <c r="E27" s="9">
        <f>F21*E26</f>
        <v>4.691941985380625</v>
      </c>
      <c r="K27" s="7" t="s">
        <v>56</v>
      </c>
      <c r="L27" s="8"/>
      <c r="M27" s="8"/>
      <c r="N27" s="8"/>
      <c r="O27" s="9">
        <f>P21*O26</f>
        <v>4.079490443402959</v>
      </c>
    </row>
    <row r="28" spans="1:15" ht="15.75" thickBot="1">
      <c r="A28" s="17"/>
      <c r="B28" s="18" t="s">
        <v>16</v>
      </c>
      <c r="C28" s="18"/>
      <c r="D28" s="18"/>
      <c r="E28" s="36">
        <f>F21*E26</f>
        <v>4.691941985380625</v>
      </c>
      <c r="K28" s="17"/>
      <c r="L28" s="18" t="s">
        <v>16</v>
      </c>
      <c r="M28" s="18"/>
      <c r="N28" s="18"/>
      <c r="O28" s="36">
        <f>O27</f>
        <v>4.079490443402959</v>
      </c>
    </row>
    <row r="30" ht="15.75" thickBot="1"/>
    <row r="31" spans="1:16" s="3" customFormat="1" ht="15">
      <c r="A31" s="21" t="s">
        <v>72</v>
      </c>
      <c r="B31" s="22"/>
      <c r="C31" s="22"/>
      <c r="D31" s="22"/>
      <c r="E31" s="33"/>
      <c r="F31" s="1" t="s">
        <v>88</v>
      </c>
      <c r="K31" s="21" t="s">
        <v>72</v>
      </c>
      <c r="L31" s="22"/>
      <c r="M31" s="22"/>
      <c r="N31" s="22"/>
      <c r="O31" s="33"/>
      <c r="P31" s="1" t="s">
        <v>88</v>
      </c>
    </row>
    <row r="32" spans="1:15" ht="15">
      <c r="A32" s="7" t="s">
        <v>21</v>
      </c>
      <c r="B32" s="8"/>
      <c r="C32" s="8"/>
      <c r="D32" s="8"/>
      <c r="E32" s="37">
        <f>(D21-C21)/C21</f>
        <v>-0.011699872827469267</v>
      </c>
      <c r="K32" s="7" t="s">
        <v>89</v>
      </c>
      <c r="L32" s="8"/>
      <c r="M32" s="8"/>
      <c r="N32" s="8"/>
      <c r="O32" s="37">
        <f>(N21-M21)/M21</f>
        <v>0.11275536930330016</v>
      </c>
    </row>
    <row r="33" spans="1:15" ht="15">
      <c r="A33" s="7" t="s">
        <v>22</v>
      </c>
      <c r="B33" s="8"/>
      <c r="C33" s="8"/>
      <c r="D33" s="8"/>
      <c r="E33" s="38">
        <f>E32-E26</f>
        <v>-0.015219709275616772</v>
      </c>
      <c r="K33" s="7" t="s">
        <v>90</v>
      </c>
      <c r="L33" s="8"/>
      <c r="M33" s="8"/>
      <c r="N33" s="8"/>
      <c r="O33" s="38">
        <f>O32-O26</f>
        <v>0.10923553285515265</v>
      </c>
    </row>
    <row r="34" spans="1:15" ht="15">
      <c r="A34" s="7" t="s">
        <v>48</v>
      </c>
      <c r="B34" s="8"/>
      <c r="C34" s="8"/>
      <c r="D34" s="8"/>
      <c r="E34" s="38"/>
      <c r="K34" s="7" t="s">
        <v>91</v>
      </c>
      <c r="L34" s="8"/>
      <c r="M34" s="8"/>
      <c r="N34" s="8"/>
      <c r="O34" s="38"/>
    </row>
    <row r="35" spans="1:51" ht="15">
      <c r="A35" s="7" t="s">
        <v>49</v>
      </c>
      <c r="B35" s="24"/>
      <c r="C35" s="24"/>
      <c r="D35" s="24"/>
      <c r="E35" s="25"/>
      <c r="F35" s="3"/>
      <c r="G35" s="3"/>
      <c r="H35" s="3"/>
      <c r="I35" s="3"/>
      <c r="J35" s="3"/>
      <c r="K35" s="7" t="s">
        <v>60</v>
      </c>
      <c r="L35" s="8"/>
      <c r="M35" s="8"/>
      <c r="N35" s="8"/>
      <c r="O35" s="9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</row>
    <row r="36" spans="1:15" ht="15">
      <c r="A36" s="7"/>
      <c r="B36" s="8"/>
      <c r="C36" s="8"/>
      <c r="D36" s="8"/>
      <c r="E36" s="9"/>
      <c r="K36" s="7"/>
      <c r="L36" s="8"/>
      <c r="M36" s="8"/>
      <c r="N36" s="8"/>
      <c r="O36" s="9"/>
    </row>
    <row r="37" spans="1:15" ht="15">
      <c r="A37" s="7" t="s">
        <v>23</v>
      </c>
      <c r="B37" s="8"/>
      <c r="C37" s="8"/>
      <c r="D37" s="8"/>
      <c r="E37" s="9">
        <f>F21*E33</f>
        <v>-20.287872464397157</v>
      </c>
      <c r="K37" s="7" t="s">
        <v>61</v>
      </c>
      <c r="L37" s="8"/>
      <c r="M37" s="8"/>
      <c r="N37" s="8"/>
      <c r="O37" s="9">
        <f>P21*O33</f>
        <v>126.60398257912192</v>
      </c>
    </row>
    <row r="38" spans="1:15" ht="15.75" thickBot="1">
      <c r="A38" s="17"/>
      <c r="B38" s="18" t="s">
        <v>72</v>
      </c>
      <c r="C38" s="18"/>
      <c r="D38" s="18"/>
      <c r="E38" s="36">
        <f>F21*E33</f>
        <v>-20.287872464397157</v>
      </c>
      <c r="K38" s="17"/>
      <c r="L38" s="18" t="s">
        <v>72</v>
      </c>
      <c r="M38" s="18"/>
      <c r="N38" s="18"/>
      <c r="O38" s="36">
        <f>O37</f>
        <v>126.60398257912192</v>
      </c>
    </row>
    <row r="40" ht="15.75" thickBot="1"/>
    <row r="41" spans="1:15" s="3" customFormat="1" ht="15">
      <c r="A41" s="21" t="s">
        <v>24</v>
      </c>
      <c r="B41" s="22"/>
      <c r="C41" s="22"/>
      <c r="D41" s="22"/>
      <c r="E41" s="33"/>
      <c r="K41" s="21" t="s">
        <v>24</v>
      </c>
      <c r="L41" s="22"/>
      <c r="M41" s="22"/>
      <c r="N41" s="22"/>
      <c r="O41" s="33"/>
    </row>
    <row r="42" spans="1:15" ht="15">
      <c r="A42" s="7" t="s">
        <v>25</v>
      </c>
      <c r="B42" s="8"/>
      <c r="C42" s="8"/>
      <c r="D42" s="8"/>
      <c r="E42" s="34">
        <f>(G21-F21)/F21</f>
        <v>0.04276069017254314</v>
      </c>
      <c r="K42" s="7" t="s">
        <v>62</v>
      </c>
      <c r="L42" s="8"/>
      <c r="M42" s="8"/>
      <c r="N42" s="8"/>
      <c r="O42" s="37">
        <f>(Q21-P21)/P21</f>
        <v>0.2450388265746333</v>
      </c>
    </row>
    <row r="43" spans="1:15" ht="15">
      <c r="A43" s="7" t="s">
        <v>47</v>
      </c>
      <c r="B43" s="8"/>
      <c r="C43" s="8"/>
      <c r="D43" s="8"/>
      <c r="E43" s="38">
        <f>E42-E32</f>
        <v>0.0544605630000124</v>
      </c>
      <c r="K43" s="7" t="s">
        <v>92</v>
      </c>
      <c r="L43" s="8"/>
      <c r="M43" s="8"/>
      <c r="N43" s="8"/>
      <c r="O43" s="38">
        <f>O42-O32</f>
        <v>0.13228345727133314</v>
      </c>
    </row>
    <row r="44" spans="1:15" ht="15">
      <c r="A44" s="7" t="s">
        <v>50</v>
      </c>
      <c r="B44" s="8"/>
      <c r="C44" s="8"/>
      <c r="D44" s="8"/>
      <c r="E44" s="9"/>
      <c r="K44" s="7" t="s">
        <v>93</v>
      </c>
      <c r="L44" s="8"/>
      <c r="M44" s="8"/>
      <c r="N44" s="8"/>
      <c r="O44" s="9"/>
    </row>
    <row r="45" spans="1:15" ht="15">
      <c r="A45" s="7" t="s">
        <v>51</v>
      </c>
      <c r="B45" s="8"/>
      <c r="C45" s="8"/>
      <c r="D45" s="8"/>
      <c r="E45" s="9"/>
      <c r="K45" s="7" t="s">
        <v>65</v>
      </c>
      <c r="L45" s="8"/>
      <c r="M45" s="8"/>
      <c r="N45" s="8"/>
      <c r="O45" s="9"/>
    </row>
    <row r="46" spans="1:15" ht="15">
      <c r="A46" s="7"/>
      <c r="B46" s="8"/>
      <c r="C46" s="8"/>
      <c r="D46" s="8"/>
      <c r="E46" s="9"/>
      <c r="K46" s="7"/>
      <c r="L46" s="8"/>
      <c r="M46" s="8"/>
      <c r="N46" s="8"/>
      <c r="O46" s="39"/>
    </row>
    <row r="47" spans="1:15" ht="15">
      <c r="A47" s="7" t="s">
        <v>31</v>
      </c>
      <c r="B47" s="8"/>
      <c r="C47" s="8"/>
      <c r="D47" s="8"/>
      <c r="E47" s="9">
        <f>F21*E43</f>
        <v>72.59593047901653</v>
      </c>
      <c r="K47" s="7" t="s">
        <v>66</v>
      </c>
      <c r="L47" s="8"/>
      <c r="M47" s="8"/>
      <c r="N47" s="8"/>
      <c r="O47" s="9">
        <f>P21*O43</f>
        <v>153.31652697747512</v>
      </c>
    </row>
    <row r="48" spans="1:15" ht="15.75" thickBot="1">
      <c r="A48" s="17"/>
      <c r="B48" s="18" t="s">
        <v>24</v>
      </c>
      <c r="C48" s="18"/>
      <c r="D48" s="18"/>
      <c r="E48" s="36">
        <f>F21*E43</f>
        <v>72.59593047901653</v>
      </c>
      <c r="K48" s="17"/>
      <c r="L48" s="18" t="s">
        <v>24</v>
      </c>
      <c r="M48" s="18"/>
      <c r="N48" s="18"/>
      <c r="O48" s="36">
        <f>O47</f>
        <v>153.31652697747512</v>
      </c>
    </row>
    <row r="49" ht="15.75" thickBot="1"/>
    <row r="50" spans="1:16" s="3" customFormat="1" ht="15">
      <c r="A50" s="21" t="s">
        <v>32</v>
      </c>
      <c r="B50" s="22"/>
      <c r="C50" s="22"/>
      <c r="D50" s="22"/>
      <c r="E50" s="22"/>
      <c r="F50" s="33" t="s">
        <v>70</v>
      </c>
      <c r="K50" s="21" t="s">
        <v>32</v>
      </c>
      <c r="L50" s="22"/>
      <c r="M50" s="22"/>
      <c r="N50" s="22"/>
      <c r="O50" s="22"/>
      <c r="P50" s="33" t="s">
        <v>70</v>
      </c>
    </row>
    <row r="51" spans="1:16" ht="15">
      <c r="A51" s="7" t="s">
        <v>33</v>
      </c>
      <c r="B51" s="8"/>
      <c r="C51" s="8"/>
      <c r="D51" s="8"/>
      <c r="E51" s="8">
        <f>E28</f>
        <v>4.691941985380625</v>
      </c>
      <c r="F51" s="54">
        <f>E51/E54</f>
        <v>0.08231477167334429</v>
      </c>
      <c r="K51" s="7" t="s">
        <v>33</v>
      </c>
      <c r="L51" s="8"/>
      <c r="M51" s="8"/>
      <c r="N51" s="8"/>
      <c r="O51" s="8">
        <f>O28</f>
        <v>4.079490443402959</v>
      </c>
      <c r="P51" s="40">
        <f>O51/O54</f>
        <v>0.014364402969728728</v>
      </c>
    </row>
    <row r="52" spans="1:16" ht="15">
      <c r="A52" s="7" t="s">
        <v>71</v>
      </c>
      <c r="B52" s="8"/>
      <c r="C52" s="8"/>
      <c r="D52" s="8"/>
      <c r="E52" s="8">
        <f>E38</f>
        <v>-20.287872464397157</v>
      </c>
      <c r="F52" s="54">
        <f>E52/E54</f>
        <v>-0.35592758709468697</v>
      </c>
      <c r="K52" s="7" t="s">
        <v>71</v>
      </c>
      <c r="L52" s="8"/>
      <c r="M52" s="8"/>
      <c r="N52" s="8"/>
      <c r="O52" s="8">
        <f>O38</f>
        <v>126.60398257912192</v>
      </c>
      <c r="P52" s="40">
        <f>O52/O54</f>
        <v>0.4457886710532462</v>
      </c>
    </row>
    <row r="53" spans="1:16" ht="15">
      <c r="A53" s="7" t="s">
        <v>24</v>
      </c>
      <c r="B53" s="8"/>
      <c r="C53" s="8"/>
      <c r="D53" s="8"/>
      <c r="E53" s="8">
        <f>E48</f>
        <v>72.59593047901653</v>
      </c>
      <c r="F53" s="54">
        <f>E53/E54</f>
        <v>1.2736128154213426</v>
      </c>
      <c r="K53" s="7" t="s">
        <v>24</v>
      </c>
      <c r="L53" s="8"/>
      <c r="M53" s="8"/>
      <c r="N53" s="8"/>
      <c r="O53" s="8">
        <f>O48</f>
        <v>153.31652697747512</v>
      </c>
      <c r="P53" s="40">
        <f>O53/O54</f>
        <v>0.5398469259770251</v>
      </c>
    </row>
    <row r="54" spans="1:16" ht="15.75" thickBot="1">
      <c r="A54" s="17"/>
      <c r="B54" s="18" t="s">
        <v>35</v>
      </c>
      <c r="C54" s="18"/>
      <c r="D54" s="18"/>
      <c r="E54" s="18">
        <f>SUM(E51:E53)</f>
        <v>57</v>
      </c>
      <c r="F54" s="36"/>
      <c r="K54" s="17"/>
      <c r="L54" s="18" t="s">
        <v>35</v>
      </c>
      <c r="M54" s="18"/>
      <c r="N54" s="18"/>
      <c r="O54" s="18">
        <f>SUM(O51:O53)</f>
        <v>284</v>
      </c>
      <c r="P54" s="36"/>
    </row>
    <row r="55" ht="15.75" thickBot="1"/>
    <row r="56" spans="1:15" ht="15">
      <c r="A56" s="21" t="s">
        <v>36</v>
      </c>
      <c r="B56" s="5"/>
      <c r="C56" s="5"/>
      <c r="D56" s="5"/>
      <c r="E56" s="6"/>
      <c r="K56" s="21" t="s">
        <v>67</v>
      </c>
      <c r="L56" s="5"/>
      <c r="M56" s="5"/>
      <c r="N56" s="5"/>
      <c r="O56" s="6"/>
    </row>
    <row r="57" spans="1:15" ht="15">
      <c r="A57" s="7" t="s">
        <v>38</v>
      </c>
      <c r="B57" s="8"/>
      <c r="C57" s="8"/>
      <c r="D57" s="8"/>
      <c r="E57" s="9">
        <f>G21</f>
        <v>1390</v>
      </c>
      <c r="K57" s="7" t="s">
        <v>38</v>
      </c>
      <c r="L57" s="8"/>
      <c r="M57" s="8"/>
      <c r="N57" s="8"/>
      <c r="O57" s="9">
        <f>Q21</f>
        <v>1443</v>
      </c>
    </row>
    <row r="58" spans="1:15" ht="15">
      <c r="A58" s="7" t="s">
        <v>37</v>
      </c>
      <c r="B58" s="8"/>
      <c r="C58" s="8"/>
      <c r="D58" s="8"/>
      <c r="E58" s="9">
        <f>F21</f>
        <v>1333</v>
      </c>
      <c r="K58" s="7" t="s">
        <v>37</v>
      </c>
      <c r="L58" s="8"/>
      <c r="M58" s="8"/>
      <c r="N58" s="8"/>
      <c r="O58" s="9">
        <f>P21</f>
        <v>1159</v>
      </c>
    </row>
    <row r="59" spans="1:15" ht="15.75" thickBot="1">
      <c r="A59" s="17"/>
      <c r="B59" s="18" t="s">
        <v>39</v>
      </c>
      <c r="C59" s="18"/>
      <c r="D59" s="18"/>
      <c r="E59" s="36">
        <f>E57-E58</f>
        <v>57</v>
      </c>
      <c r="K59" s="17"/>
      <c r="L59" s="18" t="s">
        <v>39</v>
      </c>
      <c r="M59" s="18"/>
      <c r="N59" s="18"/>
      <c r="O59" s="36">
        <f>O57-O58</f>
        <v>284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59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1" customWidth="1"/>
  </cols>
  <sheetData>
    <row r="1" s="3" customFormat="1" ht="15">
      <c r="A1" s="3" t="s">
        <v>73</v>
      </c>
    </row>
    <row r="2" ht="15.75" thickBot="1">
      <c r="A2" s="1" t="s">
        <v>87</v>
      </c>
    </row>
    <row r="3" spans="1:51" s="3" customFormat="1" ht="15">
      <c r="A3" s="21" t="s">
        <v>10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33"/>
      <c r="P3" s="21" t="s">
        <v>11</v>
      </c>
      <c r="Q3" s="22"/>
      <c r="R3" s="22"/>
      <c r="S3" s="22"/>
      <c r="T3" s="22"/>
      <c r="U3" s="22"/>
      <c r="V3" s="22"/>
      <c r="W3" s="22"/>
      <c r="X3" s="22"/>
      <c r="Y3" s="33"/>
      <c r="AA3" s="21" t="s">
        <v>74</v>
      </c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33"/>
      <c r="AN3" s="21" t="s">
        <v>75</v>
      </c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33"/>
    </row>
    <row r="4" spans="1:51" ht="15">
      <c r="A4" s="7"/>
      <c r="B4" s="8"/>
      <c r="C4" s="8" t="s">
        <v>0</v>
      </c>
      <c r="D4" s="8"/>
      <c r="E4" s="8"/>
      <c r="F4" s="8"/>
      <c r="G4" s="8" t="s">
        <v>83</v>
      </c>
      <c r="H4" s="8"/>
      <c r="I4" s="8"/>
      <c r="J4" s="8"/>
      <c r="K4" s="8" t="s">
        <v>1</v>
      </c>
      <c r="L4" s="9"/>
      <c r="P4" s="7" t="s">
        <v>0</v>
      </c>
      <c r="Q4" s="8"/>
      <c r="R4" s="8"/>
      <c r="S4" s="8"/>
      <c r="T4" s="8" t="s">
        <v>83</v>
      </c>
      <c r="U4" s="8"/>
      <c r="V4" s="8"/>
      <c r="W4" s="8"/>
      <c r="X4" s="8" t="s">
        <v>1</v>
      </c>
      <c r="Y4" s="9"/>
      <c r="AA4" s="7"/>
      <c r="AB4" s="8"/>
      <c r="AC4" s="8" t="s">
        <v>20</v>
      </c>
      <c r="AD4" s="8"/>
      <c r="AE4" s="8"/>
      <c r="AF4" s="8"/>
      <c r="AG4" s="8" t="s">
        <v>83</v>
      </c>
      <c r="AH4" s="8"/>
      <c r="AI4" s="8"/>
      <c r="AJ4" s="8"/>
      <c r="AK4" s="8" t="s">
        <v>1</v>
      </c>
      <c r="AL4" s="9"/>
      <c r="AN4" s="7"/>
      <c r="AO4" s="8"/>
      <c r="AP4" s="8" t="s">
        <v>20</v>
      </c>
      <c r="AQ4" s="8"/>
      <c r="AR4" s="8"/>
      <c r="AS4" s="8"/>
      <c r="AT4" s="8" t="s">
        <v>83</v>
      </c>
      <c r="AU4" s="8"/>
      <c r="AV4" s="8"/>
      <c r="AW4" s="8"/>
      <c r="AX4" s="8" t="s">
        <v>1</v>
      </c>
      <c r="AY4" s="9"/>
    </row>
    <row r="5" spans="1:51" ht="15">
      <c r="A5" s="7"/>
      <c r="B5" s="8"/>
      <c r="C5" s="10" t="s">
        <v>2</v>
      </c>
      <c r="D5" s="11" t="s">
        <v>3</v>
      </c>
      <c r="E5" s="8"/>
      <c r="F5" s="8"/>
      <c r="G5" s="8" t="s">
        <v>2</v>
      </c>
      <c r="H5" s="12" t="s">
        <v>3</v>
      </c>
      <c r="I5" s="8"/>
      <c r="J5" s="8"/>
      <c r="K5" s="8" t="s">
        <v>4</v>
      </c>
      <c r="L5" s="13" t="s">
        <v>3</v>
      </c>
      <c r="P5" s="26" t="s">
        <v>2</v>
      </c>
      <c r="Q5" s="11" t="s">
        <v>3</v>
      </c>
      <c r="R5" s="8"/>
      <c r="S5" s="8"/>
      <c r="T5" s="8" t="s">
        <v>2</v>
      </c>
      <c r="U5" s="12" t="s">
        <v>3</v>
      </c>
      <c r="V5" s="8"/>
      <c r="W5" s="8"/>
      <c r="X5" s="8" t="s">
        <v>4</v>
      </c>
      <c r="Y5" s="13" t="s">
        <v>3</v>
      </c>
      <c r="AA5" s="7"/>
      <c r="AB5" s="8"/>
      <c r="AC5" s="8" t="s">
        <v>2</v>
      </c>
      <c r="AD5" s="12" t="s">
        <v>3</v>
      </c>
      <c r="AE5" s="12"/>
      <c r="AF5" s="8"/>
      <c r="AG5" s="8" t="s">
        <v>2</v>
      </c>
      <c r="AH5" s="12" t="s">
        <v>3</v>
      </c>
      <c r="AI5" s="8"/>
      <c r="AJ5" s="8"/>
      <c r="AK5" s="8" t="s">
        <v>4</v>
      </c>
      <c r="AL5" s="13" t="s">
        <v>3</v>
      </c>
      <c r="AM5" s="2"/>
      <c r="AN5" s="7"/>
      <c r="AO5" s="8"/>
      <c r="AP5" s="8" t="s">
        <v>2</v>
      </c>
      <c r="AQ5" s="12" t="s">
        <v>3</v>
      </c>
      <c r="AR5" s="12"/>
      <c r="AS5" s="8"/>
      <c r="AT5" s="8" t="s">
        <v>2</v>
      </c>
      <c r="AU5" s="12" t="s">
        <v>3</v>
      </c>
      <c r="AV5" s="8"/>
      <c r="AW5" s="8"/>
      <c r="AX5" s="8" t="s">
        <v>4</v>
      </c>
      <c r="AY5" s="9"/>
    </row>
    <row r="6" spans="1:51" ht="15">
      <c r="A6" s="7" t="s">
        <v>5</v>
      </c>
      <c r="B6" s="8"/>
      <c r="C6" s="14">
        <v>3369</v>
      </c>
      <c r="D6" s="14">
        <v>2411</v>
      </c>
      <c r="E6" s="8"/>
      <c r="F6" s="8"/>
      <c r="G6" s="14">
        <v>1165</v>
      </c>
      <c r="H6" s="15">
        <v>742</v>
      </c>
      <c r="I6" s="8"/>
      <c r="J6" s="8"/>
      <c r="K6" s="14">
        <v>15061</v>
      </c>
      <c r="L6" s="16">
        <v>9881</v>
      </c>
      <c r="P6" s="27">
        <v>3460</v>
      </c>
      <c r="Q6" s="14">
        <v>2408</v>
      </c>
      <c r="R6" s="8"/>
      <c r="S6" s="8"/>
      <c r="T6" s="14">
        <v>1354</v>
      </c>
      <c r="U6" s="15">
        <v>873</v>
      </c>
      <c r="V6" s="8"/>
      <c r="W6" s="8"/>
      <c r="X6" s="14">
        <v>15616</v>
      </c>
      <c r="Y6" s="16">
        <v>10128</v>
      </c>
      <c r="AA6" s="7">
        <v>10002</v>
      </c>
      <c r="AB6" s="8"/>
      <c r="AC6" s="15">
        <v>458</v>
      </c>
      <c r="AD6" s="15">
        <v>325</v>
      </c>
      <c r="AE6" s="8"/>
      <c r="AF6" s="8"/>
      <c r="AG6" s="15">
        <v>312</v>
      </c>
      <c r="AH6" s="15">
        <v>203</v>
      </c>
      <c r="AI6" s="8"/>
      <c r="AJ6" s="8"/>
      <c r="AK6" s="28">
        <v>2269</v>
      </c>
      <c r="AL6" s="29">
        <v>1633</v>
      </c>
      <c r="AN6" s="7">
        <v>10002</v>
      </c>
      <c r="AO6" s="8"/>
      <c r="AP6" s="15">
        <v>514</v>
      </c>
      <c r="AQ6" s="15">
        <v>370</v>
      </c>
      <c r="AR6" s="8"/>
      <c r="AS6" s="8"/>
      <c r="AT6" s="15">
        <v>476</v>
      </c>
      <c r="AU6" s="15">
        <v>303</v>
      </c>
      <c r="AV6" s="8"/>
      <c r="AW6" s="8"/>
      <c r="AX6" s="14">
        <v>2685</v>
      </c>
      <c r="AY6" s="16">
        <v>1909</v>
      </c>
    </row>
    <row r="7" spans="1:51" ht="15">
      <c r="A7" s="7" t="s">
        <v>6</v>
      </c>
      <c r="B7" s="8"/>
      <c r="C7" s="14">
        <v>7768</v>
      </c>
      <c r="D7" s="14">
        <v>5536</v>
      </c>
      <c r="E7" s="8"/>
      <c r="F7" s="8"/>
      <c r="G7" s="14">
        <v>2532</v>
      </c>
      <c r="H7" s="14">
        <v>1548</v>
      </c>
      <c r="I7" s="8"/>
      <c r="J7" s="8"/>
      <c r="K7" s="14">
        <v>40302</v>
      </c>
      <c r="L7" s="16">
        <v>27339</v>
      </c>
      <c r="P7" s="27">
        <v>8358</v>
      </c>
      <c r="Q7" s="14">
        <v>5925</v>
      </c>
      <c r="R7" s="8"/>
      <c r="S7" s="8"/>
      <c r="T7" s="14">
        <v>3227</v>
      </c>
      <c r="U7" s="14">
        <v>1974</v>
      </c>
      <c r="V7" s="8"/>
      <c r="W7" s="8"/>
      <c r="X7" s="14">
        <v>44253</v>
      </c>
      <c r="Y7" s="16">
        <v>30173</v>
      </c>
      <c r="AA7" s="7">
        <v>10003</v>
      </c>
      <c r="AB7" s="8"/>
      <c r="AC7" s="15">
        <v>490</v>
      </c>
      <c r="AD7" s="15">
        <v>247</v>
      </c>
      <c r="AE7" s="8"/>
      <c r="AF7" s="8"/>
      <c r="AG7" s="15">
        <v>456</v>
      </c>
      <c r="AH7" s="15">
        <v>174</v>
      </c>
      <c r="AI7" s="8"/>
      <c r="AJ7" s="8"/>
      <c r="AK7" s="14">
        <v>3616</v>
      </c>
      <c r="AL7" s="16">
        <v>2132</v>
      </c>
      <c r="AN7" s="7">
        <v>10003</v>
      </c>
      <c r="AO7" s="8"/>
      <c r="AP7" s="15">
        <v>482</v>
      </c>
      <c r="AQ7" s="15">
        <v>236</v>
      </c>
      <c r="AR7" s="8"/>
      <c r="AS7" s="8"/>
      <c r="AT7" s="15">
        <v>539</v>
      </c>
      <c r="AU7" s="15">
        <v>188</v>
      </c>
      <c r="AV7" s="8"/>
      <c r="AW7" s="8"/>
      <c r="AX7" s="14">
        <v>4049</v>
      </c>
      <c r="AY7" s="16">
        <v>2415</v>
      </c>
    </row>
    <row r="8" spans="1:51" ht="15">
      <c r="A8" s="7" t="s">
        <v>7</v>
      </c>
      <c r="B8" s="8"/>
      <c r="C8" s="14">
        <v>11795</v>
      </c>
      <c r="D8" s="14">
        <v>7218</v>
      </c>
      <c r="E8" s="8"/>
      <c r="F8" s="8"/>
      <c r="G8" s="14">
        <v>7636</v>
      </c>
      <c r="H8" s="14">
        <v>2913</v>
      </c>
      <c r="I8" s="8"/>
      <c r="J8" s="8"/>
      <c r="K8" s="14">
        <v>103698</v>
      </c>
      <c r="L8" s="16">
        <v>60494</v>
      </c>
      <c r="P8" s="27">
        <v>11657</v>
      </c>
      <c r="Q8" s="14">
        <v>6945</v>
      </c>
      <c r="R8" s="8"/>
      <c r="S8" s="8"/>
      <c r="T8" s="14">
        <v>8497</v>
      </c>
      <c r="U8" s="14">
        <v>3122</v>
      </c>
      <c r="V8" s="8"/>
      <c r="W8" s="8"/>
      <c r="X8" s="14">
        <v>104063</v>
      </c>
      <c r="Y8" s="16">
        <v>60199</v>
      </c>
      <c r="AA8" s="7">
        <v>10009</v>
      </c>
      <c r="AB8" s="8"/>
      <c r="AC8" s="15">
        <v>142</v>
      </c>
      <c r="AD8" s="15">
        <v>91</v>
      </c>
      <c r="AE8" s="8"/>
      <c r="AF8" s="8"/>
      <c r="AG8" s="15">
        <v>186</v>
      </c>
      <c r="AH8" s="15">
        <v>103</v>
      </c>
      <c r="AI8" s="8"/>
      <c r="AJ8" s="8"/>
      <c r="AK8" s="15">
        <v>921</v>
      </c>
      <c r="AL8" s="30">
        <v>644</v>
      </c>
      <c r="AN8" s="7">
        <v>10009</v>
      </c>
      <c r="AO8" s="8"/>
      <c r="AP8" s="15">
        <v>162</v>
      </c>
      <c r="AQ8" s="15">
        <v>113</v>
      </c>
      <c r="AR8" s="8"/>
      <c r="AS8" s="8"/>
      <c r="AT8" s="15">
        <v>213</v>
      </c>
      <c r="AU8" s="15">
        <v>117</v>
      </c>
      <c r="AV8" s="8"/>
      <c r="AW8" s="8"/>
      <c r="AX8" s="14">
        <v>1027</v>
      </c>
      <c r="AY8" s="30">
        <v>725</v>
      </c>
    </row>
    <row r="9" spans="1:51" ht="15">
      <c r="A9" s="7" t="s">
        <v>8</v>
      </c>
      <c r="B9" s="8"/>
      <c r="C9" s="14">
        <v>6536</v>
      </c>
      <c r="D9" s="14">
        <v>4573</v>
      </c>
      <c r="E9" s="8"/>
      <c r="F9" s="8"/>
      <c r="G9" s="14">
        <v>3154</v>
      </c>
      <c r="H9" s="14">
        <v>1976</v>
      </c>
      <c r="I9" s="8"/>
      <c r="J9" s="8"/>
      <c r="K9" s="14">
        <v>38612</v>
      </c>
      <c r="L9" s="16">
        <v>25775</v>
      </c>
      <c r="P9" s="27">
        <v>6715</v>
      </c>
      <c r="Q9" s="14">
        <v>4691</v>
      </c>
      <c r="R9" s="8"/>
      <c r="S9" s="8"/>
      <c r="T9" s="14">
        <v>3597</v>
      </c>
      <c r="U9" s="14">
        <v>2275</v>
      </c>
      <c r="V9" s="8"/>
      <c r="W9" s="8"/>
      <c r="X9" s="14">
        <v>41740</v>
      </c>
      <c r="Y9" s="16">
        <v>28450</v>
      </c>
      <c r="AA9" s="7">
        <v>10038</v>
      </c>
      <c r="AB9" s="8"/>
      <c r="AC9" s="15">
        <v>243</v>
      </c>
      <c r="AD9" s="15">
        <v>152</v>
      </c>
      <c r="AE9" s="8"/>
      <c r="AF9" s="8"/>
      <c r="AG9" s="15">
        <v>205</v>
      </c>
      <c r="AH9" s="15">
        <v>90</v>
      </c>
      <c r="AI9" s="8"/>
      <c r="AJ9" s="8"/>
      <c r="AK9" s="14">
        <v>2162</v>
      </c>
      <c r="AL9" s="16">
        <v>1182</v>
      </c>
      <c r="AN9" s="7">
        <v>10038</v>
      </c>
      <c r="AO9" s="8"/>
      <c r="AP9" s="15">
        <v>232</v>
      </c>
      <c r="AQ9" s="15">
        <v>141</v>
      </c>
      <c r="AR9" s="8"/>
      <c r="AS9" s="8"/>
      <c r="AT9" s="15">
        <v>215</v>
      </c>
      <c r="AU9" s="15">
        <v>119</v>
      </c>
      <c r="AV9" s="8"/>
      <c r="AW9" s="8"/>
      <c r="AX9" s="14">
        <v>1983</v>
      </c>
      <c r="AY9" s="16">
        <v>1119</v>
      </c>
    </row>
    <row r="10" spans="1:51" ht="15.75" thickBot="1">
      <c r="A10" s="7" t="s">
        <v>9</v>
      </c>
      <c r="B10" s="8"/>
      <c r="C10" s="14">
        <v>1249</v>
      </c>
      <c r="D10" s="15">
        <v>743</v>
      </c>
      <c r="E10" s="8"/>
      <c r="F10" s="8"/>
      <c r="G10" s="15">
        <v>583</v>
      </c>
      <c r="H10" s="15">
        <v>318</v>
      </c>
      <c r="I10" s="8"/>
      <c r="J10" s="8"/>
      <c r="K10" s="14">
        <v>7677</v>
      </c>
      <c r="L10" s="16">
        <v>4855</v>
      </c>
      <c r="P10" s="27">
        <v>1254</v>
      </c>
      <c r="Q10" s="15">
        <v>713</v>
      </c>
      <c r="R10" s="8"/>
      <c r="S10" s="8"/>
      <c r="T10" s="15">
        <v>652</v>
      </c>
      <c r="U10" s="15">
        <v>337</v>
      </c>
      <c r="V10" s="8"/>
      <c r="W10" s="8"/>
      <c r="X10" s="14">
        <v>8398</v>
      </c>
      <c r="Y10" s="16">
        <v>5310</v>
      </c>
      <c r="AA10" s="17"/>
      <c r="AB10" s="18"/>
      <c r="AC10" s="18">
        <f>SUM(AC6:AC9)</f>
        <v>1333</v>
      </c>
      <c r="AD10" s="18">
        <f>SUM(AD6:AD9)</f>
        <v>815</v>
      </c>
      <c r="AE10" s="18"/>
      <c r="AF10" s="18"/>
      <c r="AG10" s="18">
        <f>SUM(AG6:AG9)</f>
        <v>1159</v>
      </c>
      <c r="AH10" s="18">
        <f>SUM(AH6:AH9)</f>
        <v>570</v>
      </c>
      <c r="AI10" s="18"/>
      <c r="AJ10" s="18"/>
      <c r="AK10" s="19">
        <f>SUM(AK6:AK9)</f>
        <v>8968</v>
      </c>
      <c r="AL10" s="20">
        <f>SUM(AL6:AL9)</f>
        <v>5591</v>
      </c>
      <c r="AM10" s="31"/>
      <c r="AN10" s="17"/>
      <c r="AO10" s="18"/>
      <c r="AP10" s="18">
        <f>SUM(AP6:AP9)</f>
        <v>1390</v>
      </c>
      <c r="AQ10" s="18">
        <f>SUM(AQ6:AQ9)</f>
        <v>860</v>
      </c>
      <c r="AR10" s="18"/>
      <c r="AS10" s="18"/>
      <c r="AT10" s="18">
        <f>SUM(AT6:AT9)</f>
        <v>1443</v>
      </c>
      <c r="AU10" s="18">
        <f>SUM(AU6:AU9)</f>
        <v>727</v>
      </c>
      <c r="AV10" s="18"/>
      <c r="AW10" s="18"/>
      <c r="AX10" s="19">
        <f>SUM(AX6:AX9)</f>
        <v>9744</v>
      </c>
      <c r="AY10" s="20">
        <f>SUM(AY6:AY9)</f>
        <v>6168</v>
      </c>
    </row>
    <row r="11" spans="1:25" ht="15.75" thickBot="1">
      <c r="A11" s="17"/>
      <c r="B11" s="18"/>
      <c r="C11" s="19">
        <f>SUM(C6:C10)</f>
        <v>30717</v>
      </c>
      <c r="D11" s="19">
        <f>SUM(D6:D10)</f>
        <v>20481</v>
      </c>
      <c r="E11" s="18"/>
      <c r="F11" s="18"/>
      <c r="G11" s="19">
        <f>SUM(G6:G10)</f>
        <v>15070</v>
      </c>
      <c r="H11" s="18">
        <f>SUM(H6:H10)</f>
        <v>7497</v>
      </c>
      <c r="I11" s="18"/>
      <c r="J11" s="18"/>
      <c r="K11" s="19">
        <f>SUM(K6:K10)</f>
        <v>205350</v>
      </c>
      <c r="L11" s="20">
        <f>SUM(L6:L10)</f>
        <v>128344</v>
      </c>
      <c r="P11" s="32">
        <f>SUM(P6:P10)</f>
        <v>31444</v>
      </c>
      <c r="Q11" s="19">
        <f>SUM(Q6:Q10)</f>
        <v>20682</v>
      </c>
      <c r="R11" s="18"/>
      <c r="S11" s="18"/>
      <c r="T11" s="19">
        <f>SUM(T6:T10)</f>
        <v>17327</v>
      </c>
      <c r="U11" s="18">
        <f>SUM(U6:U10)</f>
        <v>8581</v>
      </c>
      <c r="V11" s="18"/>
      <c r="W11" s="18"/>
      <c r="X11" s="19">
        <f>SUM(X6:X10)</f>
        <v>214070</v>
      </c>
      <c r="Y11" s="20">
        <f>SUM(Y6:Y10)</f>
        <v>134260</v>
      </c>
    </row>
    <row r="14" ht="15.75" thickBot="1"/>
    <row r="15" spans="1:17" s="3" customFormat="1" ht="15">
      <c r="A15" s="21" t="s">
        <v>12</v>
      </c>
      <c r="B15" s="22"/>
      <c r="C15" s="22"/>
      <c r="D15" s="22"/>
      <c r="E15" s="22"/>
      <c r="F15" s="22"/>
      <c r="G15" s="33"/>
      <c r="K15" s="21" t="s">
        <v>84</v>
      </c>
      <c r="L15" s="22"/>
      <c r="M15" s="22"/>
      <c r="N15" s="22"/>
      <c r="O15" s="22"/>
      <c r="P15" s="22"/>
      <c r="Q15" s="33"/>
    </row>
    <row r="16" spans="1:17" ht="15">
      <c r="A16" s="7"/>
      <c r="B16" s="8"/>
      <c r="C16" s="8"/>
      <c r="D16" s="8"/>
      <c r="E16" s="8"/>
      <c r="F16" s="8"/>
      <c r="G16" s="9"/>
      <c r="K16" s="7"/>
      <c r="L16" s="8"/>
      <c r="M16" s="8"/>
      <c r="N16" s="8"/>
      <c r="O16" s="8"/>
      <c r="P16" s="8"/>
      <c r="Q16" s="9"/>
    </row>
    <row r="17" spans="1:17" ht="15">
      <c r="A17" s="7"/>
      <c r="B17" s="8"/>
      <c r="C17" s="8" t="s">
        <v>40</v>
      </c>
      <c r="D17" s="8"/>
      <c r="E17" s="8"/>
      <c r="F17" s="8" t="s">
        <v>14</v>
      </c>
      <c r="G17" s="9"/>
      <c r="K17" s="7"/>
      <c r="L17" s="8"/>
      <c r="M17" s="8" t="s">
        <v>40</v>
      </c>
      <c r="N17" s="8"/>
      <c r="O17" s="8"/>
      <c r="P17" s="8" t="s">
        <v>14</v>
      </c>
      <c r="Q17" s="9"/>
    </row>
    <row r="18" spans="1:17" ht="15">
      <c r="A18" s="7"/>
      <c r="B18" s="8"/>
      <c r="C18" s="8">
        <v>2002</v>
      </c>
      <c r="D18" s="8">
        <v>2007</v>
      </c>
      <c r="E18" s="8"/>
      <c r="F18" s="8">
        <v>2002</v>
      </c>
      <c r="G18" s="9">
        <v>2007</v>
      </c>
      <c r="K18" s="7"/>
      <c r="L18" s="8"/>
      <c r="M18" s="8">
        <v>2002</v>
      </c>
      <c r="N18" s="8">
        <v>2007</v>
      </c>
      <c r="O18" s="8"/>
      <c r="P18" s="8">
        <v>2002</v>
      </c>
      <c r="Q18" s="9">
        <v>2007</v>
      </c>
    </row>
    <row r="19" spans="1:17" ht="15">
      <c r="A19" s="7" t="s">
        <v>1</v>
      </c>
      <c r="B19" s="8"/>
      <c r="C19" s="28">
        <f>K11</f>
        <v>205350</v>
      </c>
      <c r="D19" s="28">
        <f>X11</f>
        <v>214070</v>
      </c>
      <c r="E19" s="8"/>
      <c r="F19" s="28">
        <f>AK10</f>
        <v>8968</v>
      </c>
      <c r="G19" s="29">
        <f>AX10</f>
        <v>9744</v>
      </c>
      <c r="K19" s="7" t="s">
        <v>1</v>
      </c>
      <c r="L19" s="8"/>
      <c r="M19" s="28">
        <f>K11</f>
        <v>205350</v>
      </c>
      <c r="N19" s="28">
        <f>X11</f>
        <v>214070</v>
      </c>
      <c r="O19" s="8"/>
      <c r="P19" s="28">
        <f>AK10</f>
        <v>8968</v>
      </c>
      <c r="Q19" s="29">
        <f>AX10</f>
        <v>9744</v>
      </c>
    </row>
    <row r="20" spans="1:17" ht="15">
      <c r="A20" s="7"/>
      <c r="B20" s="8"/>
      <c r="C20" s="8"/>
      <c r="D20" s="8"/>
      <c r="E20" s="8"/>
      <c r="F20" s="8"/>
      <c r="G20" s="9"/>
      <c r="K20" s="7"/>
      <c r="L20" s="8"/>
      <c r="M20" s="8"/>
      <c r="N20" s="8"/>
      <c r="O20" s="8"/>
      <c r="P20" s="8"/>
      <c r="Q20" s="9"/>
    </row>
    <row r="21" spans="1:17" ht="15.75" thickBot="1">
      <c r="A21" s="17" t="s">
        <v>15</v>
      </c>
      <c r="B21" s="18"/>
      <c r="C21" s="19">
        <f>C11</f>
        <v>30717</v>
      </c>
      <c r="D21" s="19">
        <f>P11</f>
        <v>31444</v>
      </c>
      <c r="E21" s="18"/>
      <c r="F21" s="18">
        <f>AC10</f>
        <v>1333</v>
      </c>
      <c r="G21" s="36">
        <f>AP10</f>
        <v>1390</v>
      </c>
      <c r="K21" s="17" t="s">
        <v>55</v>
      </c>
      <c r="L21" s="18"/>
      <c r="M21" s="19">
        <f>G11</f>
        <v>15070</v>
      </c>
      <c r="N21" s="19">
        <f>T11</f>
        <v>17327</v>
      </c>
      <c r="O21" s="18"/>
      <c r="P21" s="18">
        <f>AG10</f>
        <v>1159</v>
      </c>
      <c r="Q21" s="36">
        <f>AT10</f>
        <v>1443</v>
      </c>
    </row>
    <row r="23" ht="15.75" thickBot="1"/>
    <row r="24" spans="1:15" s="3" customFormat="1" ht="15">
      <c r="A24" s="21" t="s">
        <v>68</v>
      </c>
      <c r="B24" s="22"/>
      <c r="C24" s="22"/>
      <c r="D24" s="22"/>
      <c r="E24" s="33"/>
      <c r="K24" s="21" t="s">
        <v>68</v>
      </c>
      <c r="L24" s="22"/>
      <c r="M24" s="22"/>
      <c r="N24" s="22"/>
      <c r="O24" s="33"/>
    </row>
    <row r="25" spans="1:15" ht="15">
      <c r="A25" s="7"/>
      <c r="B25" s="8"/>
      <c r="C25" s="8"/>
      <c r="D25" s="8"/>
      <c r="E25" s="9"/>
      <c r="K25" s="7"/>
      <c r="L25" s="8"/>
      <c r="M25" s="8"/>
      <c r="N25" s="8"/>
      <c r="O25" s="9"/>
    </row>
    <row r="26" spans="1:17" ht="15">
      <c r="A26" s="7" t="s">
        <v>43</v>
      </c>
      <c r="B26" s="8"/>
      <c r="C26" s="8"/>
      <c r="D26" s="8"/>
      <c r="E26" s="34">
        <f>(D19-C19)/C19</f>
        <v>0.04246408570732895</v>
      </c>
      <c r="G26" s="35"/>
      <c r="K26" s="7" t="s">
        <v>43</v>
      </c>
      <c r="L26" s="8"/>
      <c r="M26" s="8"/>
      <c r="N26" s="8"/>
      <c r="O26" s="34">
        <f>(N19-M19)/M19</f>
        <v>0.04246408570732895</v>
      </c>
      <c r="Q26" s="35"/>
    </row>
    <row r="27" spans="1:15" ht="15">
      <c r="A27" s="7" t="s">
        <v>18</v>
      </c>
      <c r="B27" s="8"/>
      <c r="C27" s="8"/>
      <c r="D27" s="8"/>
      <c r="E27" s="9">
        <f>F21*E26</f>
        <v>56.60462624786949</v>
      </c>
      <c r="K27" s="7" t="s">
        <v>56</v>
      </c>
      <c r="L27" s="8"/>
      <c r="M27" s="8"/>
      <c r="N27" s="8"/>
      <c r="O27" s="9">
        <f>P21*O26</f>
        <v>49.215875334794255</v>
      </c>
    </row>
    <row r="28" spans="1:15" ht="15.75" thickBot="1">
      <c r="A28" s="17"/>
      <c r="B28" s="18" t="s">
        <v>68</v>
      </c>
      <c r="C28" s="18"/>
      <c r="D28" s="18"/>
      <c r="E28" s="36">
        <f>E27</f>
        <v>56.60462624786949</v>
      </c>
      <c r="K28" s="17"/>
      <c r="L28" s="18" t="s">
        <v>68</v>
      </c>
      <c r="M28" s="18"/>
      <c r="N28" s="18"/>
      <c r="O28" s="36">
        <f>O27</f>
        <v>49.215875334794255</v>
      </c>
    </row>
    <row r="30" ht="15.75" thickBot="1"/>
    <row r="31" spans="1:16" s="3" customFormat="1" ht="15">
      <c r="A31" s="21" t="s">
        <v>19</v>
      </c>
      <c r="B31" s="5"/>
      <c r="C31" s="5"/>
      <c r="D31" s="5"/>
      <c r="E31" s="6"/>
      <c r="F31" s="1" t="s">
        <v>81</v>
      </c>
      <c r="K31" s="21" t="s">
        <v>19</v>
      </c>
      <c r="L31" s="22"/>
      <c r="M31" s="22"/>
      <c r="N31" s="22"/>
      <c r="O31" s="33"/>
      <c r="P31" s="1" t="s">
        <v>80</v>
      </c>
    </row>
    <row r="32" spans="1:15" ht="15">
      <c r="A32" s="7" t="s">
        <v>44</v>
      </c>
      <c r="B32" s="8"/>
      <c r="C32" s="8"/>
      <c r="D32" s="8"/>
      <c r="E32" s="34">
        <f>(D21-C21)/C21</f>
        <v>0.02366767587980597</v>
      </c>
      <c r="K32" s="7" t="s">
        <v>57</v>
      </c>
      <c r="L32" s="8"/>
      <c r="M32" s="8"/>
      <c r="N32" s="8"/>
      <c r="O32" s="37">
        <f>(N21-M21)/M21</f>
        <v>0.14976775049767752</v>
      </c>
    </row>
    <row r="33" spans="1:15" ht="15">
      <c r="A33" s="7" t="s">
        <v>41</v>
      </c>
      <c r="B33" s="8"/>
      <c r="C33" s="8"/>
      <c r="D33" s="8"/>
      <c r="E33" s="38">
        <f>E32-E26</f>
        <v>-0.01879640982752298</v>
      </c>
      <c r="K33" s="7" t="s">
        <v>58</v>
      </c>
      <c r="L33" s="8"/>
      <c r="M33" s="8"/>
      <c r="N33" s="8"/>
      <c r="O33" s="38">
        <f>O32-O26</f>
        <v>0.10730366479034856</v>
      </c>
    </row>
    <row r="34" spans="1:15" ht="15">
      <c r="A34" s="7" t="s">
        <v>53</v>
      </c>
      <c r="B34" s="8"/>
      <c r="C34" s="8"/>
      <c r="D34" s="8"/>
      <c r="E34" s="38"/>
      <c r="K34" s="7" t="s">
        <v>59</v>
      </c>
      <c r="L34" s="8"/>
      <c r="M34" s="8"/>
      <c r="N34" s="8"/>
      <c r="O34" s="38"/>
    </row>
    <row r="35" spans="1:15" ht="15">
      <c r="A35" s="7" t="s">
        <v>49</v>
      </c>
      <c r="B35" s="8"/>
      <c r="C35" s="8"/>
      <c r="D35" s="8"/>
      <c r="E35" s="9"/>
      <c r="K35" s="7" t="s">
        <v>60</v>
      </c>
      <c r="L35" s="8"/>
      <c r="M35" s="8"/>
      <c r="N35" s="8"/>
      <c r="O35" s="9"/>
    </row>
    <row r="36" spans="1:15" ht="15">
      <c r="A36" s="7"/>
      <c r="B36" s="8"/>
      <c r="C36" s="8"/>
      <c r="D36" s="8"/>
      <c r="E36" s="9"/>
      <c r="K36" s="7"/>
      <c r="L36" s="8"/>
      <c r="M36" s="8"/>
      <c r="N36" s="8"/>
      <c r="O36" s="9"/>
    </row>
    <row r="37" spans="1:15" ht="15">
      <c r="A37" s="7" t="s">
        <v>23</v>
      </c>
      <c r="B37" s="8"/>
      <c r="C37" s="8"/>
      <c r="D37" s="8"/>
      <c r="E37" s="9">
        <f>F21*E33</f>
        <v>-25.055614300088134</v>
      </c>
      <c r="K37" s="7" t="s">
        <v>61</v>
      </c>
      <c r="L37" s="8"/>
      <c r="M37" s="8"/>
      <c r="N37" s="8"/>
      <c r="O37" s="9">
        <f>P21*O33</f>
        <v>124.36494749201398</v>
      </c>
    </row>
    <row r="38" spans="1:15" ht="15.75" thickBot="1">
      <c r="A38" s="17"/>
      <c r="B38" s="18" t="s">
        <v>19</v>
      </c>
      <c r="C38" s="18"/>
      <c r="D38" s="18"/>
      <c r="E38" s="36">
        <f>E37</f>
        <v>-25.055614300088134</v>
      </c>
      <c r="K38" s="17"/>
      <c r="L38" s="18" t="s">
        <v>19</v>
      </c>
      <c r="M38" s="18"/>
      <c r="N38" s="18"/>
      <c r="O38" s="36">
        <f>O37</f>
        <v>124.36494749201398</v>
      </c>
    </row>
    <row r="40" ht="15.75" thickBot="1"/>
    <row r="41" spans="1:50" ht="15">
      <c r="A41" s="21" t="s">
        <v>24</v>
      </c>
      <c r="B41" s="22"/>
      <c r="C41" s="22"/>
      <c r="D41" s="22"/>
      <c r="E41" s="33"/>
      <c r="F41" s="3"/>
      <c r="G41" s="3"/>
      <c r="H41" s="3"/>
      <c r="I41" s="3"/>
      <c r="J41" s="3"/>
      <c r="K41" s="21" t="s">
        <v>24</v>
      </c>
      <c r="L41" s="22"/>
      <c r="M41" s="22"/>
      <c r="N41" s="22"/>
      <c r="O41" s="3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15" ht="15">
      <c r="A42" s="7" t="s">
        <v>25</v>
      </c>
      <c r="B42" s="8"/>
      <c r="C42" s="8"/>
      <c r="D42" s="8"/>
      <c r="E42" s="34">
        <f>(G21-F21)/F21</f>
        <v>0.04276069017254314</v>
      </c>
      <c r="K42" s="7" t="s">
        <v>62</v>
      </c>
      <c r="L42" s="8"/>
      <c r="M42" s="8"/>
      <c r="N42" s="8"/>
      <c r="O42" s="37">
        <f>(Q21-P21)/P21</f>
        <v>0.2450388265746333</v>
      </c>
    </row>
    <row r="43" spans="1:15" ht="15">
      <c r="A43" s="7" t="s">
        <v>46</v>
      </c>
      <c r="B43" s="8"/>
      <c r="C43" s="8"/>
      <c r="D43" s="8"/>
      <c r="E43" s="38">
        <f>E42-E32</f>
        <v>0.019093014292737166</v>
      </c>
      <c r="K43" s="7" t="s">
        <v>63</v>
      </c>
      <c r="L43" s="8"/>
      <c r="M43" s="8"/>
      <c r="N43" s="8"/>
      <c r="O43" s="38">
        <f>O42-O32</f>
        <v>0.09527107607695579</v>
      </c>
    </row>
    <row r="44" spans="1:15" ht="15">
      <c r="A44" s="7" t="s">
        <v>54</v>
      </c>
      <c r="B44" s="8"/>
      <c r="C44" s="8"/>
      <c r="D44" s="8"/>
      <c r="E44" s="9"/>
      <c r="K44" s="7" t="s">
        <v>64</v>
      </c>
      <c r="L44" s="8"/>
      <c r="M44" s="8"/>
      <c r="N44" s="8"/>
      <c r="O44" s="9"/>
    </row>
    <row r="45" spans="1:15" ht="15">
      <c r="A45" s="7" t="s">
        <v>51</v>
      </c>
      <c r="B45" s="8"/>
      <c r="C45" s="8"/>
      <c r="D45" s="8"/>
      <c r="E45" s="9"/>
      <c r="K45" s="7" t="s">
        <v>65</v>
      </c>
      <c r="L45" s="8"/>
      <c r="M45" s="8"/>
      <c r="N45" s="8"/>
      <c r="O45" s="9"/>
    </row>
    <row r="46" spans="1:15" ht="15">
      <c r="A46" s="7"/>
      <c r="B46" s="8"/>
      <c r="C46" s="8"/>
      <c r="D46" s="8"/>
      <c r="E46" s="39"/>
      <c r="K46" s="7"/>
      <c r="L46" s="8"/>
      <c r="M46" s="8"/>
      <c r="N46" s="8"/>
      <c r="O46" s="39"/>
    </row>
    <row r="47" spans="1:15" ht="15">
      <c r="A47" s="7" t="s">
        <v>31</v>
      </c>
      <c r="B47" s="8"/>
      <c r="C47" s="8"/>
      <c r="D47" s="8"/>
      <c r="E47" s="9">
        <f>F21*E43</f>
        <v>25.450988052218644</v>
      </c>
      <c r="K47" s="7" t="s">
        <v>66</v>
      </c>
      <c r="L47" s="8"/>
      <c r="M47" s="8"/>
      <c r="N47" s="8"/>
      <c r="O47" s="9">
        <f>P21*O43</f>
        <v>110.41917717319176</v>
      </c>
    </row>
    <row r="48" spans="1:15" ht="15.75" thickBot="1">
      <c r="A48" s="17"/>
      <c r="B48" s="18" t="s">
        <v>24</v>
      </c>
      <c r="C48" s="18"/>
      <c r="D48" s="18"/>
      <c r="E48" s="36">
        <f>E47</f>
        <v>25.450988052218644</v>
      </c>
      <c r="K48" s="17"/>
      <c r="L48" s="18" t="s">
        <v>24</v>
      </c>
      <c r="M48" s="18"/>
      <c r="N48" s="18"/>
      <c r="O48" s="36">
        <f>O47</f>
        <v>110.41917717319176</v>
      </c>
    </row>
    <row r="49" ht="15.75" thickBot="1"/>
    <row r="50" spans="1:16" s="3" customFormat="1" ht="15">
      <c r="A50" s="21" t="s">
        <v>32</v>
      </c>
      <c r="B50" s="22"/>
      <c r="C50" s="22"/>
      <c r="D50" s="22"/>
      <c r="E50" s="22"/>
      <c r="F50" s="33" t="s">
        <v>70</v>
      </c>
      <c r="K50" s="21" t="s">
        <v>32</v>
      </c>
      <c r="L50" s="22"/>
      <c r="M50" s="22"/>
      <c r="N50" s="22"/>
      <c r="O50" s="22"/>
      <c r="P50" s="33" t="s">
        <v>70</v>
      </c>
    </row>
    <row r="51" spans="1:16" ht="15">
      <c r="A51" s="7" t="s">
        <v>69</v>
      </c>
      <c r="B51" s="8"/>
      <c r="C51" s="8"/>
      <c r="D51" s="8"/>
      <c r="E51" s="8">
        <f>E28</f>
        <v>56.60462624786949</v>
      </c>
      <c r="F51" s="40">
        <f>E51/E54</f>
        <v>0.9930636183836753</v>
      </c>
      <c r="K51" s="7" t="s">
        <v>69</v>
      </c>
      <c r="L51" s="8"/>
      <c r="M51" s="8"/>
      <c r="N51" s="8"/>
      <c r="O51" s="8">
        <f>O28</f>
        <v>49.215875334794255</v>
      </c>
      <c r="P51" s="41">
        <f>O51/O54</f>
        <v>0.17329533568589525</v>
      </c>
    </row>
    <row r="52" spans="1:16" ht="15">
      <c r="A52" s="7" t="s">
        <v>71</v>
      </c>
      <c r="B52" s="8"/>
      <c r="C52" s="8"/>
      <c r="D52" s="8"/>
      <c r="E52" s="8">
        <f>E38</f>
        <v>-25.055614300088134</v>
      </c>
      <c r="F52" s="40">
        <f>E52/E54</f>
        <v>-0.4395721807033006</v>
      </c>
      <c r="K52" s="7" t="s">
        <v>71</v>
      </c>
      <c r="L52" s="8"/>
      <c r="M52" s="8"/>
      <c r="N52" s="8"/>
      <c r="O52" s="8">
        <f>O38</f>
        <v>124.36494749201398</v>
      </c>
      <c r="P52" s="41">
        <f>O52/O54</f>
        <v>0.4379047446901901</v>
      </c>
    </row>
    <row r="53" spans="1:16" ht="15">
      <c r="A53" s="7" t="s">
        <v>24</v>
      </c>
      <c r="B53" s="8"/>
      <c r="C53" s="8"/>
      <c r="D53" s="8"/>
      <c r="E53" s="8">
        <f>E48</f>
        <v>25.450988052218644</v>
      </c>
      <c r="F53" s="40">
        <f>E53/E54</f>
        <v>0.4465085623196253</v>
      </c>
      <c r="K53" s="7" t="s">
        <v>24</v>
      </c>
      <c r="L53" s="8"/>
      <c r="M53" s="8"/>
      <c r="N53" s="8"/>
      <c r="O53" s="8">
        <f>O48</f>
        <v>110.41917717319176</v>
      </c>
      <c r="P53" s="41">
        <f>O53/O54</f>
        <v>0.38879991962391464</v>
      </c>
    </row>
    <row r="54" spans="1:16" ht="15.75" thickBot="1">
      <c r="A54" s="17"/>
      <c r="B54" s="18" t="s">
        <v>35</v>
      </c>
      <c r="C54" s="18"/>
      <c r="D54" s="18"/>
      <c r="E54" s="18">
        <f>SUM(E51:E53)</f>
        <v>57</v>
      </c>
      <c r="F54" s="42">
        <f>E54/E54</f>
        <v>1</v>
      </c>
      <c r="K54" s="17"/>
      <c r="L54" s="18" t="s">
        <v>35</v>
      </c>
      <c r="M54" s="18"/>
      <c r="N54" s="18"/>
      <c r="O54" s="18">
        <f>SUM(O51:O53)</f>
        <v>284</v>
      </c>
      <c r="P54" s="43">
        <f>O54/O54</f>
        <v>1</v>
      </c>
    </row>
    <row r="55" ht="15.75" thickBot="1"/>
    <row r="56" spans="1:15" ht="15">
      <c r="A56" s="21" t="s">
        <v>36</v>
      </c>
      <c r="B56" s="5"/>
      <c r="C56" s="5"/>
      <c r="D56" s="5"/>
      <c r="E56" s="6"/>
      <c r="K56" s="21" t="s">
        <v>67</v>
      </c>
      <c r="L56" s="5"/>
      <c r="M56" s="5"/>
      <c r="N56" s="5"/>
      <c r="O56" s="6"/>
    </row>
    <row r="57" spans="1:15" ht="15">
      <c r="A57" s="7" t="s">
        <v>38</v>
      </c>
      <c r="B57" s="8"/>
      <c r="C57" s="8"/>
      <c r="D57" s="8"/>
      <c r="E57" s="9">
        <f>G21</f>
        <v>1390</v>
      </c>
      <c r="K57" s="7" t="s">
        <v>38</v>
      </c>
      <c r="L57" s="8"/>
      <c r="M57" s="8"/>
      <c r="N57" s="8"/>
      <c r="O57" s="9">
        <f>Q21</f>
        <v>1443</v>
      </c>
    </row>
    <row r="58" spans="1:15" ht="15">
      <c r="A58" s="7" t="s">
        <v>37</v>
      </c>
      <c r="B58" s="8"/>
      <c r="C58" s="8"/>
      <c r="D58" s="8"/>
      <c r="E58" s="9">
        <f>F21</f>
        <v>1333</v>
      </c>
      <c r="K58" s="7" t="s">
        <v>37</v>
      </c>
      <c r="L58" s="8"/>
      <c r="M58" s="8"/>
      <c r="N58" s="8"/>
      <c r="O58" s="9">
        <f>P21</f>
        <v>1159</v>
      </c>
    </row>
    <row r="59" spans="1:15" ht="15.75" thickBot="1">
      <c r="A59" s="17"/>
      <c r="B59" s="18" t="s">
        <v>39</v>
      </c>
      <c r="C59" s="18"/>
      <c r="D59" s="18"/>
      <c r="E59" s="36">
        <f>E57-E58</f>
        <v>57</v>
      </c>
      <c r="K59" s="17"/>
      <c r="L59" s="18" t="s">
        <v>39</v>
      </c>
      <c r="M59" s="18"/>
      <c r="N59" s="18"/>
      <c r="O59" s="36">
        <f>O57-O58</f>
        <v>284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59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1" customWidth="1"/>
  </cols>
  <sheetData>
    <row r="1" s="3" customFormat="1" ht="15">
      <c r="A1" s="3" t="s">
        <v>73</v>
      </c>
    </row>
    <row r="2" ht="15.75" thickBot="1">
      <c r="A2" s="1" t="s">
        <v>96</v>
      </c>
    </row>
    <row r="3" spans="1:51" s="3" customFormat="1" ht="15">
      <c r="A3" s="21" t="s">
        <v>10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33"/>
      <c r="P3" s="21" t="s">
        <v>11</v>
      </c>
      <c r="Q3" s="22"/>
      <c r="R3" s="22"/>
      <c r="S3" s="22"/>
      <c r="T3" s="22"/>
      <c r="U3" s="22"/>
      <c r="V3" s="22"/>
      <c r="W3" s="22"/>
      <c r="X3" s="22"/>
      <c r="Y3" s="33"/>
      <c r="AA3" s="21" t="s">
        <v>74</v>
      </c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33"/>
      <c r="AN3" s="21" t="s">
        <v>75</v>
      </c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33"/>
    </row>
    <row r="4" spans="1:51" ht="15">
      <c r="A4" s="7"/>
      <c r="B4" s="8"/>
      <c r="C4" s="8" t="s">
        <v>0</v>
      </c>
      <c r="D4" s="8"/>
      <c r="E4" s="8"/>
      <c r="F4" s="8"/>
      <c r="G4" s="8" t="s">
        <v>83</v>
      </c>
      <c r="H4" s="8"/>
      <c r="I4" s="8"/>
      <c r="J4" s="8"/>
      <c r="K4" s="8" t="s">
        <v>1</v>
      </c>
      <c r="L4" s="9"/>
      <c r="P4" s="7" t="s">
        <v>0</v>
      </c>
      <c r="Q4" s="8"/>
      <c r="R4" s="8"/>
      <c r="S4" s="8"/>
      <c r="T4" s="8" t="s">
        <v>83</v>
      </c>
      <c r="U4" s="8"/>
      <c r="V4" s="8"/>
      <c r="W4" s="8"/>
      <c r="X4" s="8" t="s">
        <v>1</v>
      </c>
      <c r="Y4" s="9"/>
      <c r="AA4" s="7"/>
      <c r="AB4" s="8"/>
      <c r="AC4" s="8" t="s">
        <v>20</v>
      </c>
      <c r="AD4" s="8"/>
      <c r="AE4" s="8"/>
      <c r="AF4" s="8"/>
      <c r="AG4" s="8" t="s">
        <v>83</v>
      </c>
      <c r="AH4" s="8"/>
      <c r="AI4" s="8"/>
      <c r="AJ4" s="8"/>
      <c r="AK4" s="8" t="s">
        <v>1</v>
      </c>
      <c r="AL4" s="9"/>
      <c r="AN4" s="7"/>
      <c r="AO4" s="8"/>
      <c r="AP4" s="8" t="s">
        <v>20</v>
      </c>
      <c r="AQ4" s="8"/>
      <c r="AR4" s="8"/>
      <c r="AS4" s="8"/>
      <c r="AT4" s="8" t="s">
        <v>83</v>
      </c>
      <c r="AU4" s="8"/>
      <c r="AV4" s="8"/>
      <c r="AW4" s="8"/>
      <c r="AX4" s="8" t="s">
        <v>1</v>
      </c>
      <c r="AY4" s="9"/>
    </row>
    <row r="5" spans="1:51" ht="15">
      <c r="A5" s="7"/>
      <c r="B5" s="8"/>
      <c r="C5" s="10" t="s">
        <v>2</v>
      </c>
      <c r="D5" s="11" t="s">
        <v>3</v>
      </c>
      <c r="E5" s="8"/>
      <c r="F5" s="8"/>
      <c r="G5" s="8" t="s">
        <v>2</v>
      </c>
      <c r="H5" s="12" t="s">
        <v>3</v>
      </c>
      <c r="I5" s="8"/>
      <c r="J5" s="8"/>
      <c r="K5" s="8" t="s">
        <v>4</v>
      </c>
      <c r="L5" s="13" t="s">
        <v>3</v>
      </c>
      <c r="P5" s="26" t="s">
        <v>2</v>
      </c>
      <c r="Q5" s="11" t="s">
        <v>3</v>
      </c>
      <c r="R5" s="8"/>
      <c r="S5" s="8"/>
      <c r="T5" s="8" t="s">
        <v>2</v>
      </c>
      <c r="U5" s="12" t="s">
        <v>3</v>
      </c>
      <c r="V5" s="8"/>
      <c r="W5" s="8"/>
      <c r="X5" s="8" t="s">
        <v>4</v>
      </c>
      <c r="Y5" s="13" t="s">
        <v>3</v>
      </c>
      <c r="AA5" s="7"/>
      <c r="AB5" s="8"/>
      <c r="AC5" s="8" t="s">
        <v>2</v>
      </c>
      <c r="AD5" s="12" t="s">
        <v>3</v>
      </c>
      <c r="AE5" s="12"/>
      <c r="AF5" s="8"/>
      <c r="AG5" s="8" t="s">
        <v>2</v>
      </c>
      <c r="AH5" s="12" t="s">
        <v>3</v>
      </c>
      <c r="AI5" s="8"/>
      <c r="AJ5" s="8"/>
      <c r="AK5" s="8" t="s">
        <v>4</v>
      </c>
      <c r="AL5" s="13" t="s">
        <v>3</v>
      </c>
      <c r="AM5" s="2"/>
      <c r="AN5" s="7"/>
      <c r="AO5" s="8"/>
      <c r="AP5" s="8" t="s">
        <v>2</v>
      </c>
      <c r="AQ5" s="12" t="s">
        <v>3</v>
      </c>
      <c r="AR5" s="12"/>
      <c r="AS5" s="8"/>
      <c r="AT5" s="8" t="s">
        <v>2</v>
      </c>
      <c r="AU5" s="12" t="s">
        <v>3</v>
      </c>
      <c r="AV5" s="8"/>
      <c r="AW5" s="8"/>
      <c r="AX5" s="8" t="s">
        <v>4</v>
      </c>
      <c r="AY5" s="9"/>
    </row>
    <row r="6" spans="1:51" ht="15">
      <c r="A6" s="7" t="s">
        <v>5</v>
      </c>
      <c r="B6" s="8"/>
      <c r="C6" s="14">
        <v>3369</v>
      </c>
      <c r="D6" s="14">
        <v>2411</v>
      </c>
      <c r="E6" s="8"/>
      <c r="F6" s="8"/>
      <c r="G6" s="14">
        <v>1165</v>
      </c>
      <c r="H6" s="15">
        <v>742</v>
      </c>
      <c r="I6" s="8"/>
      <c r="J6" s="8"/>
      <c r="K6" s="14">
        <v>15061</v>
      </c>
      <c r="L6" s="16">
        <v>9881</v>
      </c>
      <c r="P6" s="27">
        <v>3460</v>
      </c>
      <c r="Q6" s="14">
        <v>2408</v>
      </c>
      <c r="R6" s="8"/>
      <c r="S6" s="8"/>
      <c r="T6" s="14">
        <v>1354</v>
      </c>
      <c r="U6" s="15">
        <v>873</v>
      </c>
      <c r="V6" s="8"/>
      <c r="W6" s="8"/>
      <c r="X6" s="14">
        <v>15616</v>
      </c>
      <c r="Y6" s="16">
        <v>10128</v>
      </c>
      <c r="AA6" s="7">
        <v>10002</v>
      </c>
      <c r="AB6" s="8"/>
      <c r="AC6" s="15">
        <v>458</v>
      </c>
      <c r="AD6" s="15">
        <v>325</v>
      </c>
      <c r="AE6" s="8"/>
      <c r="AF6" s="8"/>
      <c r="AG6" s="15">
        <v>312</v>
      </c>
      <c r="AH6" s="15">
        <v>203</v>
      </c>
      <c r="AI6" s="8"/>
      <c r="AJ6" s="8"/>
      <c r="AK6" s="44">
        <v>2269</v>
      </c>
      <c r="AL6" s="44">
        <v>1633</v>
      </c>
      <c r="AN6" s="7">
        <v>10002</v>
      </c>
      <c r="AO6" s="8"/>
      <c r="AP6" s="15">
        <v>514</v>
      </c>
      <c r="AQ6" s="15">
        <v>370</v>
      </c>
      <c r="AR6" s="8"/>
      <c r="AS6" s="8"/>
      <c r="AT6" s="15">
        <v>476</v>
      </c>
      <c r="AU6" s="15">
        <v>303</v>
      </c>
      <c r="AV6" s="8"/>
      <c r="AW6" s="8"/>
      <c r="AX6" s="14">
        <v>2685</v>
      </c>
      <c r="AY6" s="16">
        <v>1909</v>
      </c>
    </row>
    <row r="7" spans="1:51" ht="15">
      <c r="A7" s="7" t="s">
        <v>6</v>
      </c>
      <c r="B7" s="8"/>
      <c r="C7" s="14">
        <v>7768</v>
      </c>
      <c r="D7" s="14">
        <v>5536</v>
      </c>
      <c r="E7" s="8"/>
      <c r="F7" s="8"/>
      <c r="G7" s="14">
        <v>2532</v>
      </c>
      <c r="H7" s="14">
        <v>1548</v>
      </c>
      <c r="I7" s="8"/>
      <c r="J7" s="8"/>
      <c r="K7" s="14">
        <v>40302</v>
      </c>
      <c r="L7" s="16">
        <v>27339</v>
      </c>
      <c r="P7" s="27">
        <v>8358</v>
      </c>
      <c r="Q7" s="14">
        <v>5925</v>
      </c>
      <c r="R7" s="8"/>
      <c r="S7" s="8"/>
      <c r="T7" s="14">
        <v>3227</v>
      </c>
      <c r="U7" s="14">
        <v>1974</v>
      </c>
      <c r="V7" s="8"/>
      <c r="W7" s="8"/>
      <c r="X7" s="14">
        <v>44253</v>
      </c>
      <c r="Y7" s="16">
        <v>30173</v>
      </c>
      <c r="AA7" s="7">
        <v>10003</v>
      </c>
      <c r="AB7" s="8"/>
      <c r="AC7" s="15">
        <v>490</v>
      </c>
      <c r="AD7" s="15">
        <v>247</v>
      </c>
      <c r="AE7" s="8"/>
      <c r="AF7" s="8"/>
      <c r="AG7" s="15">
        <v>456</v>
      </c>
      <c r="AH7" s="15">
        <v>174</v>
      </c>
      <c r="AI7" s="8"/>
      <c r="AJ7" s="8"/>
      <c r="AK7" s="45">
        <v>3616</v>
      </c>
      <c r="AL7" s="46">
        <v>2132</v>
      </c>
      <c r="AN7" s="7">
        <v>10003</v>
      </c>
      <c r="AO7" s="8"/>
      <c r="AP7" s="15">
        <v>482</v>
      </c>
      <c r="AQ7" s="15">
        <v>236</v>
      </c>
      <c r="AR7" s="8"/>
      <c r="AS7" s="8"/>
      <c r="AT7" s="15">
        <v>539</v>
      </c>
      <c r="AU7" s="15">
        <v>188</v>
      </c>
      <c r="AV7" s="8"/>
      <c r="AW7" s="8"/>
      <c r="AX7" s="14">
        <v>4049</v>
      </c>
      <c r="AY7" s="16">
        <v>2415</v>
      </c>
    </row>
    <row r="8" spans="1:51" ht="15">
      <c r="A8" s="7" t="s">
        <v>7</v>
      </c>
      <c r="B8" s="8"/>
      <c r="C8" s="14">
        <v>11795</v>
      </c>
      <c r="D8" s="14">
        <v>7218</v>
      </c>
      <c r="E8" s="8"/>
      <c r="F8" s="8"/>
      <c r="G8" s="14">
        <v>7636</v>
      </c>
      <c r="H8" s="14">
        <v>2913</v>
      </c>
      <c r="I8" s="8"/>
      <c r="J8" s="8"/>
      <c r="K8" s="14">
        <v>103698</v>
      </c>
      <c r="L8" s="16">
        <v>60494</v>
      </c>
      <c r="P8" s="27">
        <v>11657</v>
      </c>
      <c r="Q8" s="14">
        <v>6945</v>
      </c>
      <c r="R8" s="8"/>
      <c r="S8" s="8"/>
      <c r="T8" s="14">
        <v>8497</v>
      </c>
      <c r="U8" s="14">
        <v>3122</v>
      </c>
      <c r="V8" s="8"/>
      <c r="W8" s="8"/>
      <c r="X8" s="14">
        <v>104063</v>
      </c>
      <c r="Y8" s="16">
        <v>60199</v>
      </c>
      <c r="AA8" s="7">
        <v>10009</v>
      </c>
      <c r="AB8" s="8"/>
      <c r="AC8" s="15">
        <v>142</v>
      </c>
      <c r="AD8" s="15">
        <v>91</v>
      </c>
      <c r="AE8" s="8"/>
      <c r="AF8" s="8"/>
      <c r="AG8" s="15">
        <v>186</v>
      </c>
      <c r="AH8" s="15">
        <v>103</v>
      </c>
      <c r="AI8" s="8"/>
      <c r="AJ8" s="8"/>
      <c r="AK8" s="15">
        <v>921</v>
      </c>
      <c r="AL8" s="30">
        <v>644</v>
      </c>
      <c r="AN8" s="7">
        <v>10009</v>
      </c>
      <c r="AO8" s="8"/>
      <c r="AP8" s="15">
        <v>162</v>
      </c>
      <c r="AQ8" s="15">
        <v>113</v>
      </c>
      <c r="AR8" s="8"/>
      <c r="AS8" s="8"/>
      <c r="AT8" s="15">
        <v>213</v>
      </c>
      <c r="AU8" s="15">
        <v>117</v>
      </c>
      <c r="AV8" s="8"/>
      <c r="AW8" s="8"/>
      <c r="AX8" s="14">
        <v>1027</v>
      </c>
      <c r="AY8" s="30">
        <v>725</v>
      </c>
    </row>
    <row r="9" spans="1:51" ht="15">
      <c r="A9" s="7" t="s">
        <v>8</v>
      </c>
      <c r="B9" s="8"/>
      <c r="C9" s="14">
        <v>6536</v>
      </c>
      <c r="D9" s="14">
        <v>4573</v>
      </c>
      <c r="E9" s="8"/>
      <c r="F9" s="8"/>
      <c r="G9" s="14">
        <v>3154</v>
      </c>
      <c r="H9" s="14">
        <v>1976</v>
      </c>
      <c r="I9" s="8"/>
      <c r="J9" s="8"/>
      <c r="K9" s="14">
        <v>38612</v>
      </c>
      <c r="L9" s="16">
        <v>25775</v>
      </c>
      <c r="P9" s="27">
        <v>6715</v>
      </c>
      <c r="Q9" s="14">
        <v>4691</v>
      </c>
      <c r="R9" s="8"/>
      <c r="S9" s="8"/>
      <c r="T9" s="14">
        <v>3597</v>
      </c>
      <c r="U9" s="14">
        <v>2275</v>
      </c>
      <c r="V9" s="8"/>
      <c r="W9" s="8"/>
      <c r="X9" s="14">
        <v>41740</v>
      </c>
      <c r="Y9" s="16">
        <v>28450</v>
      </c>
      <c r="AA9" s="7">
        <v>10038</v>
      </c>
      <c r="AB9" s="8"/>
      <c r="AC9" s="15">
        <v>243</v>
      </c>
      <c r="AD9" s="15">
        <v>152</v>
      </c>
      <c r="AE9" s="8"/>
      <c r="AF9" s="8"/>
      <c r="AG9" s="15">
        <v>205</v>
      </c>
      <c r="AH9" s="15">
        <v>90</v>
      </c>
      <c r="AI9" s="8"/>
      <c r="AJ9" s="8"/>
      <c r="AK9" s="14">
        <v>2162</v>
      </c>
      <c r="AL9" s="16">
        <v>1182</v>
      </c>
      <c r="AN9" s="7">
        <v>10038</v>
      </c>
      <c r="AO9" s="8"/>
      <c r="AP9" s="15">
        <v>232</v>
      </c>
      <c r="AQ9" s="15">
        <v>141</v>
      </c>
      <c r="AR9" s="8"/>
      <c r="AS9" s="8"/>
      <c r="AT9" s="15">
        <v>215</v>
      </c>
      <c r="AU9" s="15">
        <v>119</v>
      </c>
      <c r="AV9" s="8"/>
      <c r="AW9" s="8"/>
      <c r="AX9" s="14">
        <v>1983</v>
      </c>
      <c r="AY9" s="16">
        <v>1119</v>
      </c>
    </row>
    <row r="10" spans="1:51" ht="15.75" thickBot="1">
      <c r="A10" s="7" t="s">
        <v>9</v>
      </c>
      <c r="B10" s="8"/>
      <c r="C10" s="14">
        <v>1249</v>
      </c>
      <c r="D10" s="15">
        <v>743</v>
      </c>
      <c r="E10" s="8"/>
      <c r="F10" s="8"/>
      <c r="G10" s="15">
        <v>583</v>
      </c>
      <c r="H10" s="15">
        <v>318</v>
      </c>
      <c r="I10" s="8"/>
      <c r="J10" s="8"/>
      <c r="K10" s="14">
        <v>7677</v>
      </c>
      <c r="L10" s="16">
        <v>4855</v>
      </c>
      <c r="P10" s="27">
        <v>1254</v>
      </c>
      <c r="Q10" s="15">
        <v>713</v>
      </c>
      <c r="R10" s="8"/>
      <c r="S10" s="8"/>
      <c r="T10" s="15">
        <v>652</v>
      </c>
      <c r="U10" s="15">
        <v>337</v>
      </c>
      <c r="V10" s="8"/>
      <c r="W10" s="8"/>
      <c r="X10" s="14">
        <v>8398</v>
      </c>
      <c r="Y10" s="16">
        <v>5310</v>
      </c>
      <c r="AA10" s="17"/>
      <c r="AB10" s="18"/>
      <c r="AC10" s="18">
        <f>SUM(AC6:AC9)</f>
        <v>1333</v>
      </c>
      <c r="AD10" s="18">
        <f>SUM(AD6:AD9)</f>
        <v>815</v>
      </c>
      <c r="AE10" s="18"/>
      <c r="AF10" s="18"/>
      <c r="AG10" s="18">
        <f>SUM(AG6:AG9)</f>
        <v>1159</v>
      </c>
      <c r="AH10" s="18">
        <f>SUM(AH6:AH9)</f>
        <v>570</v>
      </c>
      <c r="AI10" s="18"/>
      <c r="AJ10" s="18"/>
      <c r="AK10" s="19">
        <f>SUM(AK6:AK9)</f>
        <v>8968</v>
      </c>
      <c r="AL10" s="20">
        <f>SUM(AL6:AL9)</f>
        <v>5591</v>
      </c>
      <c r="AM10" s="31"/>
      <c r="AN10" s="17"/>
      <c r="AO10" s="18"/>
      <c r="AP10" s="18">
        <f>SUM(AP6:AP9)</f>
        <v>1390</v>
      </c>
      <c r="AQ10" s="18">
        <f>SUM(AQ6:AQ9)</f>
        <v>860</v>
      </c>
      <c r="AR10" s="18"/>
      <c r="AS10" s="18"/>
      <c r="AT10" s="18">
        <f>SUM(AT6:AT9)</f>
        <v>1443</v>
      </c>
      <c r="AU10" s="18">
        <f>SUM(AU6:AU9)</f>
        <v>727</v>
      </c>
      <c r="AV10" s="18"/>
      <c r="AW10" s="18"/>
      <c r="AX10" s="19">
        <f>SUM(AX6:AX9)</f>
        <v>9744</v>
      </c>
      <c r="AY10" s="20">
        <f>SUM(AY6:AY9)</f>
        <v>6168</v>
      </c>
    </row>
    <row r="11" spans="1:25" ht="15.75" thickBot="1">
      <c r="A11" s="17"/>
      <c r="B11" s="18"/>
      <c r="C11" s="19">
        <f>SUM(C6:C10)</f>
        <v>30717</v>
      </c>
      <c r="D11" s="19">
        <f>SUM(D6:D10)</f>
        <v>20481</v>
      </c>
      <c r="E11" s="18"/>
      <c r="F11" s="18"/>
      <c r="G11" s="19">
        <f>SUM(G6:G10)</f>
        <v>15070</v>
      </c>
      <c r="H11" s="18">
        <f>SUM(H6:H10)</f>
        <v>7497</v>
      </c>
      <c r="I11" s="18"/>
      <c r="J11" s="18"/>
      <c r="K11" s="19">
        <f>SUM(K6:K10)</f>
        <v>205350</v>
      </c>
      <c r="L11" s="20">
        <f>SUM(L6:L10)</f>
        <v>128344</v>
      </c>
      <c r="P11" s="32">
        <f>SUM(P6:P10)</f>
        <v>31444</v>
      </c>
      <c r="Q11" s="19">
        <f>SUM(Q6:Q10)</f>
        <v>20682</v>
      </c>
      <c r="R11" s="18"/>
      <c r="S11" s="18"/>
      <c r="T11" s="19">
        <f>SUM(T6:T10)</f>
        <v>17327</v>
      </c>
      <c r="U11" s="18">
        <f>SUM(U6:U10)</f>
        <v>8581</v>
      </c>
      <c r="V11" s="18"/>
      <c r="W11" s="18"/>
      <c r="X11" s="19">
        <f>SUM(X6:X10)</f>
        <v>214070</v>
      </c>
      <c r="Y11" s="20">
        <f>SUM(Y6:Y10)</f>
        <v>134260</v>
      </c>
    </row>
    <row r="14" ht="15.75" thickBot="1"/>
    <row r="15" spans="1:17" s="3" customFormat="1" ht="15">
      <c r="A15" s="47" t="s">
        <v>52</v>
      </c>
      <c r="B15" s="22"/>
      <c r="C15" s="22"/>
      <c r="D15" s="22"/>
      <c r="E15" s="22"/>
      <c r="F15" s="22"/>
      <c r="G15" s="33"/>
      <c r="K15" s="47" t="s">
        <v>95</v>
      </c>
      <c r="L15" s="22"/>
      <c r="M15" s="22"/>
      <c r="N15" s="22"/>
      <c r="O15" s="22"/>
      <c r="P15" s="22"/>
      <c r="Q15" s="33"/>
    </row>
    <row r="16" spans="1:17" ht="15">
      <c r="A16" s="7"/>
      <c r="B16" s="8"/>
      <c r="C16" s="8"/>
      <c r="D16" s="8"/>
      <c r="E16" s="8"/>
      <c r="F16" s="8"/>
      <c r="G16" s="9"/>
      <c r="K16" s="7"/>
      <c r="L16" s="8"/>
      <c r="M16" s="8"/>
      <c r="N16" s="8"/>
      <c r="O16" s="8"/>
      <c r="P16" s="8"/>
      <c r="Q16" s="9"/>
    </row>
    <row r="17" spans="1:17" ht="15">
      <c r="A17" s="7"/>
      <c r="B17" s="8"/>
      <c r="C17" s="8" t="s">
        <v>40</v>
      </c>
      <c r="D17" s="8"/>
      <c r="E17" s="8"/>
      <c r="F17" s="8" t="s">
        <v>14</v>
      </c>
      <c r="G17" s="9"/>
      <c r="K17" s="7"/>
      <c r="L17" s="8"/>
      <c r="M17" s="8" t="s">
        <v>40</v>
      </c>
      <c r="N17" s="8"/>
      <c r="O17" s="8"/>
      <c r="P17" s="8" t="s">
        <v>14</v>
      </c>
      <c r="Q17" s="9"/>
    </row>
    <row r="18" spans="1:17" ht="15">
      <c r="A18" s="7"/>
      <c r="B18" s="8"/>
      <c r="C18" s="8">
        <v>2002</v>
      </c>
      <c r="D18" s="8">
        <v>2007</v>
      </c>
      <c r="E18" s="8"/>
      <c r="F18" s="8">
        <v>2002</v>
      </c>
      <c r="G18" s="9">
        <v>2007</v>
      </c>
      <c r="K18" s="7"/>
      <c r="L18" s="8"/>
      <c r="M18" s="8">
        <v>2002</v>
      </c>
      <c r="N18" s="8">
        <v>2007</v>
      </c>
      <c r="O18" s="8"/>
      <c r="P18" s="8">
        <v>2002</v>
      </c>
      <c r="Q18" s="9">
        <v>2007</v>
      </c>
    </row>
    <row r="19" spans="1:17" ht="15">
      <c r="A19" s="7" t="s">
        <v>1</v>
      </c>
      <c r="B19" s="8"/>
      <c r="C19" s="28">
        <f>L11</f>
        <v>128344</v>
      </c>
      <c r="D19" s="28">
        <f>Y11</f>
        <v>134260</v>
      </c>
      <c r="E19" s="8"/>
      <c r="F19" s="28">
        <f>AL10</f>
        <v>5591</v>
      </c>
      <c r="G19" s="29">
        <f>AY10</f>
        <v>6168</v>
      </c>
      <c r="K19" s="7" t="s">
        <v>1</v>
      </c>
      <c r="L19" s="8"/>
      <c r="M19" s="28">
        <f>L11</f>
        <v>128344</v>
      </c>
      <c r="N19" s="28">
        <f>Y11</f>
        <v>134260</v>
      </c>
      <c r="O19" s="8"/>
      <c r="P19" s="28">
        <f>AL10</f>
        <v>5591</v>
      </c>
      <c r="Q19" s="29">
        <f>AY10</f>
        <v>6168</v>
      </c>
    </row>
    <row r="20" spans="1:17" ht="15">
      <c r="A20" s="7"/>
      <c r="B20" s="8"/>
      <c r="C20" s="8"/>
      <c r="D20" s="8"/>
      <c r="E20" s="8"/>
      <c r="F20" s="8"/>
      <c r="G20" s="9"/>
      <c r="K20" s="7"/>
      <c r="L20" s="8"/>
      <c r="M20" s="8"/>
      <c r="N20" s="8"/>
      <c r="O20" s="8"/>
      <c r="P20" s="8"/>
      <c r="Q20" s="9"/>
    </row>
    <row r="21" spans="1:17" ht="15.75" thickBot="1">
      <c r="A21" s="17" t="s">
        <v>15</v>
      </c>
      <c r="B21" s="18"/>
      <c r="C21" s="19">
        <f>D11</f>
        <v>20481</v>
      </c>
      <c r="D21" s="19">
        <f>Q11</f>
        <v>20682</v>
      </c>
      <c r="E21" s="18"/>
      <c r="F21" s="18">
        <f>AD10</f>
        <v>815</v>
      </c>
      <c r="G21" s="36">
        <f>AQ10</f>
        <v>860</v>
      </c>
      <c r="K21" s="17" t="s">
        <v>55</v>
      </c>
      <c r="L21" s="18"/>
      <c r="M21" s="19">
        <f>H11</f>
        <v>7497</v>
      </c>
      <c r="N21" s="19">
        <f>U11</f>
        <v>8581</v>
      </c>
      <c r="O21" s="18"/>
      <c r="P21" s="18">
        <f>AH10</f>
        <v>570</v>
      </c>
      <c r="Q21" s="36">
        <f>AU10</f>
        <v>727</v>
      </c>
    </row>
    <row r="23" ht="15.75" thickBot="1"/>
    <row r="24" spans="1:15" s="3" customFormat="1" ht="15">
      <c r="A24" s="21" t="s">
        <v>68</v>
      </c>
      <c r="B24" s="22"/>
      <c r="C24" s="22"/>
      <c r="D24" s="22"/>
      <c r="E24" s="33"/>
      <c r="K24" s="21" t="s">
        <v>68</v>
      </c>
      <c r="L24" s="22"/>
      <c r="M24" s="22"/>
      <c r="N24" s="22"/>
      <c r="O24" s="33"/>
    </row>
    <row r="25" spans="1:15" ht="15">
      <c r="A25" s="7"/>
      <c r="B25" s="8"/>
      <c r="C25" s="8"/>
      <c r="D25" s="8"/>
      <c r="E25" s="9"/>
      <c r="K25" s="7"/>
      <c r="L25" s="8"/>
      <c r="M25" s="8"/>
      <c r="N25" s="8"/>
      <c r="O25" s="9"/>
    </row>
    <row r="26" spans="1:17" ht="15">
      <c r="A26" s="7" t="s">
        <v>43</v>
      </c>
      <c r="B26" s="8"/>
      <c r="C26" s="8"/>
      <c r="D26" s="8"/>
      <c r="E26" s="34">
        <f>(D19-C19)/C19</f>
        <v>0.04609487003677616</v>
      </c>
      <c r="G26" s="35"/>
      <c r="K26" s="7" t="s">
        <v>43</v>
      </c>
      <c r="L26" s="8"/>
      <c r="M26" s="8"/>
      <c r="N26" s="8"/>
      <c r="O26" s="34">
        <f>(N19-M19)/M19</f>
        <v>0.04609487003677616</v>
      </c>
      <c r="Q26" s="35"/>
    </row>
    <row r="27" spans="1:15" ht="15">
      <c r="A27" s="7" t="s">
        <v>18</v>
      </c>
      <c r="B27" s="8"/>
      <c r="C27" s="8"/>
      <c r="D27" s="8"/>
      <c r="E27" s="9">
        <f>F21*E26</f>
        <v>37.56731907997257</v>
      </c>
      <c r="K27" s="7" t="s">
        <v>56</v>
      </c>
      <c r="L27" s="8"/>
      <c r="M27" s="8"/>
      <c r="N27" s="8"/>
      <c r="O27" s="9">
        <f>P21*O26</f>
        <v>26.274075920962414</v>
      </c>
    </row>
    <row r="28" spans="1:15" ht="15.75" thickBot="1">
      <c r="A28" s="17"/>
      <c r="B28" s="18" t="s">
        <v>68</v>
      </c>
      <c r="C28" s="18"/>
      <c r="D28" s="18"/>
      <c r="E28" s="36">
        <f>E27</f>
        <v>37.56731907997257</v>
      </c>
      <c r="K28" s="17"/>
      <c r="L28" s="18" t="s">
        <v>68</v>
      </c>
      <c r="M28" s="18"/>
      <c r="N28" s="18"/>
      <c r="O28" s="36">
        <f>O27</f>
        <v>26.274075920962414</v>
      </c>
    </row>
    <row r="30" ht="15.75" thickBot="1"/>
    <row r="31" spans="1:16" s="3" customFormat="1" ht="15">
      <c r="A31" s="21" t="s">
        <v>72</v>
      </c>
      <c r="B31" s="22"/>
      <c r="C31" s="22"/>
      <c r="D31" s="22"/>
      <c r="E31" s="33"/>
      <c r="F31" s="1" t="s">
        <v>94</v>
      </c>
      <c r="K31" s="21" t="s">
        <v>72</v>
      </c>
      <c r="L31" s="22"/>
      <c r="M31" s="22"/>
      <c r="N31" s="22"/>
      <c r="O31" s="33"/>
      <c r="P31" s="1" t="s">
        <v>94</v>
      </c>
    </row>
    <row r="32" spans="1:15" ht="15">
      <c r="A32" s="7" t="s">
        <v>44</v>
      </c>
      <c r="B32" s="8"/>
      <c r="C32" s="8"/>
      <c r="D32" s="8"/>
      <c r="E32" s="34">
        <f>(D21-C21)/C21</f>
        <v>0.009813973927054343</v>
      </c>
      <c r="K32" s="7" t="s">
        <v>57</v>
      </c>
      <c r="L32" s="8"/>
      <c r="M32" s="8"/>
      <c r="N32" s="8"/>
      <c r="O32" s="37">
        <f>(N21-M21)/M21</f>
        <v>0.14459116980125383</v>
      </c>
    </row>
    <row r="33" spans="1:15" ht="15">
      <c r="A33" s="7" t="s">
        <v>41</v>
      </c>
      <c r="B33" s="8"/>
      <c r="C33" s="8"/>
      <c r="D33" s="8"/>
      <c r="E33" s="38">
        <f>E32-E26</f>
        <v>-0.03628089610972182</v>
      </c>
      <c r="K33" s="7" t="s">
        <v>58</v>
      </c>
      <c r="L33" s="8"/>
      <c r="M33" s="8"/>
      <c r="N33" s="8"/>
      <c r="O33" s="38">
        <f>O32-O26</f>
        <v>0.09849629976447767</v>
      </c>
    </row>
    <row r="34" spans="1:15" ht="15">
      <c r="A34" s="7" t="s">
        <v>53</v>
      </c>
      <c r="B34" s="8"/>
      <c r="C34" s="8"/>
      <c r="D34" s="8"/>
      <c r="E34" s="38"/>
      <c r="K34" s="7" t="s">
        <v>59</v>
      </c>
      <c r="L34" s="8"/>
      <c r="M34" s="8"/>
      <c r="N34" s="8"/>
      <c r="O34" s="38"/>
    </row>
    <row r="35" spans="1:15" ht="15">
      <c r="A35" s="7" t="s">
        <v>49</v>
      </c>
      <c r="B35" s="8"/>
      <c r="C35" s="8"/>
      <c r="D35" s="8"/>
      <c r="E35" s="9"/>
      <c r="K35" s="7" t="s">
        <v>60</v>
      </c>
      <c r="L35" s="8"/>
      <c r="M35" s="8"/>
      <c r="N35" s="8"/>
      <c r="O35" s="9"/>
    </row>
    <row r="36" spans="1:15" ht="15">
      <c r="A36" s="7"/>
      <c r="B36" s="8"/>
      <c r="C36" s="8"/>
      <c r="D36" s="8"/>
      <c r="E36" s="9"/>
      <c r="K36" s="7"/>
      <c r="L36" s="8"/>
      <c r="M36" s="8"/>
      <c r="N36" s="8"/>
      <c r="O36" s="9"/>
    </row>
    <row r="37" spans="1:15" ht="15">
      <c r="A37" s="7" t="s">
        <v>23</v>
      </c>
      <c r="B37" s="8"/>
      <c r="C37" s="8"/>
      <c r="D37" s="8"/>
      <c r="E37" s="9">
        <f>F21*E33</f>
        <v>-29.568930329423285</v>
      </c>
      <c r="K37" s="7" t="s">
        <v>61</v>
      </c>
      <c r="L37" s="8"/>
      <c r="M37" s="8"/>
      <c r="N37" s="8"/>
      <c r="O37" s="9">
        <f>P21*O33</f>
        <v>56.14289086575227</v>
      </c>
    </row>
    <row r="38" spans="1:15" ht="15.75" thickBot="1">
      <c r="A38" s="17"/>
      <c r="B38" s="18" t="s">
        <v>72</v>
      </c>
      <c r="C38" s="18"/>
      <c r="D38" s="18"/>
      <c r="E38" s="36">
        <f>E37</f>
        <v>-29.568930329423285</v>
      </c>
      <c r="K38" s="17"/>
      <c r="L38" s="18" t="s">
        <v>72</v>
      </c>
      <c r="M38" s="18"/>
      <c r="N38" s="18"/>
      <c r="O38" s="36">
        <f>O37</f>
        <v>56.14289086575227</v>
      </c>
    </row>
    <row r="40" ht="15.75" thickBot="1"/>
    <row r="41" spans="1:50" ht="15">
      <c r="A41" s="21" t="s">
        <v>24</v>
      </c>
      <c r="B41" s="22"/>
      <c r="C41" s="22"/>
      <c r="D41" s="22"/>
      <c r="E41" s="33"/>
      <c r="F41" s="3"/>
      <c r="G41" s="3"/>
      <c r="H41" s="3"/>
      <c r="I41" s="3"/>
      <c r="J41" s="3"/>
      <c r="K41" s="21" t="s">
        <v>24</v>
      </c>
      <c r="L41" s="22"/>
      <c r="M41" s="22"/>
      <c r="N41" s="22"/>
      <c r="O41" s="3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15" ht="15">
      <c r="A42" s="7" t="s">
        <v>25</v>
      </c>
      <c r="B42" s="8"/>
      <c r="C42" s="8"/>
      <c r="D42" s="8"/>
      <c r="E42" s="34">
        <f>(G21-F21)/F21</f>
        <v>0.05521472392638037</v>
      </c>
      <c r="K42" s="7" t="s">
        <v>62</v>
      </c>
      <c r="L42" s="8"/>
      <c r="M42" s="8"/>
      <c r="N42" s="8"/>
      <c r="O42" s="37">
        <f>(Q21-P21)/P21</f>
        <v>0.2754385964912281</v>
      </c>
    </row>
    <row r="43" spans="1:15" ht="15">
      <c r="A43" s="7" t="s">
        <v>46</v>
      </c>
      <c r="B43" s="8"/>
      <c r="C43" s="8"/>
      <c r="D43" s="8"/>
      <c r="E43" s="38">
        <f>E42-E32</f>
        <v>0.04540074999932603</v>
      </c>
      <c r="K43" s="7" t="s">
        <v>63</v>
      </c>
      <c r="L43" s="8"/>
      <c r="M43" s="8"/>
      <c r="N43" s="8"/>
      <c r="O43" s="38">
        <f>O42-O32</f>
        <v>0.13084742668997426</v>
      </c>
    </row>
    <row r="44" spans="1:15" ht="15">
      <c r="A44" s="7" t="s">
        <v>54</v>
      </c>
      <c r="B44" s="8"/>
      <c r="C44" s="8"/>
      <c r="D44" s="8"/>
      <c r="E44" s="9"/>
      <c r="K44" s="7" t="s">
        <v>64</v>
      </c>
      <c r="L44" s="8"/>
      <c r="M44" s="8"/>
      <c r="N44" s="8"/>
      <c r="O44" s="9"/>
    </row>
    <row r="45" spans="1:15" ht="15">
      <c r="A45" s="7" t="s">
        <v>51</v>
      </c>
      <c r="B45" s="8"/>
      <c r="C45" s="8"/>
      <c r="D45" s="8"/>
      <c r="E45" s="9"/>
      <c r="K45" s="7" t="s">
        <v>65</v>
      </c>
      <c r="L45" s="8"/>
      <c r="M45" s="8"/>
      <c r="N45" s="8"/>
      <c r="O45" s="9"/>
    </row>
    <row r="46" spans="1:15" ht="15">
      <c r="A46" s="7"/>
      <c r="B46" s="8"/>
      <c r="C46" s="8"/>
      <c r="D46" s="8"/>
      <c r="E46" s="39"/>
      <c r="K46" s="7"/>
      <c r="L46" s="8"/>
      <c r="M46" s="8"/>
      <c r="N46" s="8"/>
      <c r="O46" s="39"/>
    </row>
    <row r="47" spans="1:15" ht="15">
      <c r="A47" s="7" t="s">
        <v>31</v>
      </c>
      <c r="B47" s="8"/>
      <c r="C47" s="8"/>
      <c r="D47" s="8"/>
      <c r="E47" s="9">
        <f>F21*E43</f>
        <v>37.00161124945071</v>
      </c>
      <c r="K47" s="7" t="s">
        <v>66</v>
      </c>
      <c r="L47" s="8"/>
      <c r="M47" s="8"/>
      <c r="N47" s="8"/>
      <c r="O47" s="9">
        <f>P21*O43</f>
        <v>74.58303321328533</v>
      </c>
    </row>
    <row r="48" spans="1:15" ht="15.75" thickBot="1">
      <c r="A48" s="17"/>
      <c r="B48" s="18" t="s">
        <v>24</v>
      </c>
      <c r="C48" s="18"/>
      <c r="D48" s="18"/>
      <c r="E48" s="36">
        <f>E47</f>
        <v>37.00161124945071</v>
      </c>
      <c r="K48" s="17"/>
      <c r="L48" s="18" t="s">
        <v>24</v>
      </c>
      <c r="M48" s="18"/>
      <c r="N48" s="18"/>
      <c r="O48" s="36">
        <f>O47</f>
        <v>74.58303321328533</v>
      </c>
    </row>
    <row r="49" ht="15.75" thickBot="1"/>
    <row r="50" spans="1:16" s="3" customFormat="1" ht="15">
      <c r="A50" s="21" t="s">
        <v>32</v>
      </c>
      <c r="B50" s="22"/>
      <c r="C50" s="22"/>
      <c r="D50" s="22"/>
      <c r="E50" s="22"/>
      <c r="F50" s="33" t="s">
        <v>70</v>
      </c>
      <c r="K50" s="21" t="s">
        <v>32</v>
      </c>
      <c r="L50" s="22"/>
      <c r="M50" s="22"/>
      <c r="N50" s="22"/>
      <c r="O50" s="22"/>
      <c r="P50" s="33"/>
    </row>
    <row r="51" spans="1:16" ht="15">
      <c r="A51" s="7" t="s">
        <v>69</v>
      </c>
      <c r="B51" s="8"/>
      <c r="C51" s="8"/>
      <c r="D51" s="8"/>
      <c r="E51" s="8">
        <f>E28</f>
        <v>37.56731907997257</v>
      </c>
      <c r="F51" s="48">
        <f>E51/E54</f>
        <v>0.8348293128882793</v>
      </c>
      <c r="K51" s="7" t="s">
        <v>69</v>
      </c>
      <c r="L51" s="8"/>
      <c r="M51" s="8"/>
      <c r="N51" s="8"/>
      <c r="O51" s="8">
        <f>O28</f>
        <v>26.274075920962414</v>
      </c>
      <c r="P51" s="49">
        <f>O51/O54</f>
        <v>0.16735080204434657</v>
      </c>
    </row>
    <row r="52" spans="1:16" ht="15" customHeight="1">
      <c r="A52" s="7" t="s">
        <v>71</v>
      </c>
      <c r="B52" s="8"/>
      <c r="C52" s="8"/>
      <c r="D52" s="8"/>
      <c r="E52" s="8">
        <f>E38</f>
        <v>-29.568930329423285</v>
      </c>
      <c r="F52" s="48">
        <f>E52/E54</f>
        <v>-0.6570873406538508</v>
      </c>
      <c r="K52" s="7" t="s">
        <v>71</v>
      </c>
      <c r="L52" s="8"/>
      <c r="M52" s="8"/>
      <c r="N52" s="8"/>
      <c r="O52" s="8">
        <f>O38</f>
        <v>56.14289086575227</v>
      </c>
      <c r="P52" s="49">
        <f>O52/O54</f>
        <v>0.3575980309920527</v>
      </c>
    </row>
    <row r="53" spans="1:16" ht="15.75" customHeight="1">
      <c r="A53" s="7" t="s">
        <v>24</v>
      </c>
      <c r="B53" s="8"/>
      <c r="C53" s="8"/>
      <c r="D53" s="8"/>
      <c r="E53" s="8">
        <f>E48</f>
        <v>37.00161124945071</v>
      </c>
      <c r="F53" s="48">
        <f>E53/E54</f>
        <v>0.8222580277655713</v>
      </c>
      <c r="K53" s="7" t="s">
        <v>24</v>
      </c>
      <c r="L53" s="8"/>
      <c r="M53" s="8"/>
      <c r="N53" s="8"/>
      <c r="O53" s="8">
        <f>O48</f>
        <v>74.58303321328533</v>
      </c>
      <c r="P53" s="49">
        <f>O53/O54</f>
        <v>0.47505116696360083</v>
      </c>
    </row>
    <row r="54" spans="1:16" ht="15.75" thickBot="1">
      <c r="A54" s="17"/>
      <c r="B54" s="18" t="s">
        <v>35</v>
      </c>
      <c r="C54" s="18"/>
      <c r="D54" s="18"/>
      <c r="E54" s="18">
        <f>SUM(E51:E53)</f>
        <v>45</v>
      </c>
      <c r="F54" s="50">
        <f>E54/E54</f>
        <v>1</v>
      </c>
      <c r="K54" s="17"/>
      <c r="L54" s="18" t="s">
        <v>35</v>
      </c>
      <c r="M54" s="18"/>
      <c r="N54" s="18"/>
      <c r="O54" s="18">
        <f>SUM(O51:O53)</f>
        <v>157</v>
      </c>
      <c r="P54" s="51">
        <f>O54/O54</f>
        <v>1</v>
      </c>
    </row>
    <row r="55" ht="15.75" thickBot="1"/>
    <row r="56" spans="1:15" ht="15">
      <c r="A56" s="21" t="s">
        <v>36</v>
      </c>
      <c r="B56" s="5"/>
      <c r="C56" s="5"/>
      <c r="D56" s="5"/>
      <c r="E56" s="6"/>
      <c r="K56" s="4" t="s">
        <v>67</v>
      </c>
      <c r="L56" s="5"/>
      <c r="M56" s="5"/>
      <c r="N56" s="5"/>
      <c r="O56" s="6"/>
    </row>
    <row r="57" spans="1:15" ht="15">
      <c r="A57" s="7" t="s">
        <v>38</v>
      </c>
      <c r="B57" s="8"/>
      <c r="C57" s="8"/>
      <c r="D57" s="8"/>
      <c r="E57" s="9">
        <f>G21</f>
        <v>860</v>
      </c>
      <c r="K57" s="7" t="s">
        <v>38</v>
      </c>
      <c r="L57" s="8"/>
      <c r="M57" s="8"/>
      <c r="N57" s="8"/>
      <c r="O57" s="9">
        <f>Q21</f>
        <v>727</v>
      </c>
    </row>
    <row r="58" spans="1:15" ht="15">
      <c r="A58" s="7" t="s">
        <v>37</v>
      </c>
      <c r="B58" s="8"/>
      <c r="C58" s="8"/>
      <c r="D58" s="8"/>
      <c r="E58" s="9">
        <f>F21</f>
        <v>815</v>
      </c>
      <c r="K58" s="7" t="s">
        <v>37</v>
      </c>
      <c r="L58" s="8"/>
      <c r="M58" s="8"/>
      <c r="N58" s="8"/>
      <c r="O58" s="9">
        <f>P21</f>
        <v>570</v>
      </c>
    </row>
    <row r="59" spans="1:15" ht="15.75" thickBot="1">
      <c r="A59" s="17"/>
      <c r="B59" s="18" t="s">
        <v>39</v>
      </c>
      <c r="C59" s="18"/>
      <c r="D59" s="18"/>
      <c r="E59" s="36">
        <f>E57-E58</f>
        <v>45</v>
      </c>
      <c r="K59" s="17"/>
      <c r="L59" s="18" t="s">
        <v>39</v>
      </c>
      <c r="M59" s="18"/>
      <c r="N59" s="18"/>
      <c r="O59" s="36">
        <f>O57-O58</f>
        <v>157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59"/>
  <sheetViews>
    <sheetView tabSelected="1" zoomScalePageLayoutView="0" workbookViewId="0" topLeftCell="A1">
      <selection activeCell="N13" sqref="N13"/>
    </sheetView>
  </sheetViews>
  <sheetFormatPr defaultColWidth="9.140625" defaultRowHeight="15"/>
  <cols>
    <col min="1" max="14" width="9.140625" style="1" customWidth="1"/>
    <col min="15" max="15" width="10.00390625" style="1" customWidth="1"/>
    <col min="16" max="16384" width="9.140625" style="1" customWidth="1"/>
  </cols>
  <sheetData>
    <row r="1" s="3" customFormat="1" ht="15">
      <c r="A1" s="3" t="s">
        <v>73</v>
      </c>
    </row>
    <row r="2" ht="15.75" thickBot="1">
      <c r="A2" s="1" t="s">
        <v>97</v>
      </c>
    </row>
    <row r="3" spans="1:51" s="3" customFormat="1" ht="15">
      <c r="A3" s="21" t="s">
        <v>10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33"/>
      <c r="P3" s="21" t="s">
        <v>11</v>
      </c>
      <c r="Q3" s="22"/>
      <c r="R3" s="22"/>
      <c r="S3" s="22"/>
      <c r="T3" s="22"/>
      <c r="U3" s="22"/>
      <c r="V3" s="22"/>
      <c r="W3" s="22"/>
      <c r="X3" s="22"/>
      <c r="Y3" s="33"/>
      <c r="AA3" s="21" t="s">
        <v>74</v>
      </c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33"/>
      <c r="AN3" s="21" t="s">
        <v>75</v>
      </c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33"/>
    </row>
    <row r="4" spans="1:51" ht="15">
      <c r="A4" s="7"/>
      <c r="B4" s="8"/>
      <c r="C4" s="8" t="s">
        <v>0</v>
      </c>
      <c r="D4" s="8"/>
      <c r="E4" s="8"/>
      <c r="F4" s="8"/>
      <c r="G4" s="8" t="s">
        <v>83</v>
      </c>
      <c r="H4" s="8"/>
      <c r="I4" s="8"/>
      <c r="J4" s="8"/>
      <c r="K4" s="8" t="s">
        <v>1</v>
      </c>
      <c r="L4" s="9"/>
      <c r="P4" s="7" t="s">
        <v>0</v>
      </c>
      <c r="Q4" s="8"/>
      <c r="R4" s="8"/>
      <c r="S4" s="8"/>
      <c r="T4" s="8" t="s">
        <v>83</v>
      </c>
      <c r="U4" s="8"/>
      <c r="V4" s="8"/>
      <c r="W4" s="8"/>
      <c r="X4" s="8" t="s">
        <v>1</v>
      </c>
      <c r="Y4" s="9"/>
      <c r="AA4" s="7"/>
      <c r="AB4" s="8"/>
      <c r="AC4" s="8" t="s">
        <v>20</v>
      </c>
      <c r="AD4" s="8"/>
      <c r="AE4" s="8"/>
      <c r="AF4" s="8"/>
      <c r="AG4" s="8" t="s">
        <v>83</v>
      </c>
      <c r="AH4" s="8"/>
      <c r="AI4" s="8"/>
      <c r="AJ4" s="8"/>
      <c r="AK4" s="8" t="s">
        <v>1</v>
      </c>
      <c r="AL4" s="9"/>
      <c r="AN4" s="7"/>
      <c r="AO4" s="8"/>
      <c r="AP4" s="8" t="s">
        <v>20</v>
      </c>
      <c r="AQ4" s="8"/>
      <c r="AR4" s="8"/>
      <c r="AS4" s="8"/>
      <c r="AT4" s="8" t="s">
        <v>83</v>
      </c>
      <c r="AU4" s="8"/>
      <c r="AV4" s="8"/>
      <c r="AW4" s="8"/>
      <c r="AX4" s="8" t="s">
        <v>1</v>
      </c>
      <c r="AY4" s="9"/>
    </row>
    <row r="5" spans="1:51" ht="15">
      <c r="A5" s="7"/>
      <c r="B5" s="8"/>
      <c r="C5" s="10" t="s">
        <v>2</v>
      </c>
      <c r="D5" s="11" t="s">
        <v>3</v>
      </c>
      <c r="E5" s="8"/>
      <c r="F5" s="8"/>
      <c r="G5" s="8" t="s">
        <v>2</v>
      </c>
      <c r="H5" s="12" t="s">
        <v>3</v>
      </c>
      <c r="I5" s="8"/>
      <c r="J5" s="8"/>
      <c r="K5" s="8" t="s">
        <v>4</v>
      </c>
      <c r="L5" s="13" t="s">
        <v>3</v>
      </c>
      <c r="P5" s="26" t="s">
        <v>2</v>
      </c>
      <c r="Q5" s="11" t="s">
        <v>3</v>
      </c>
      <c r="R5" s="8"/>
      <c r="S5" s="8"/>
      <c r="T5" s="8" t="s">
        <v>2</v>
      </c>
      <c r="U5" s="12" t="s">
        <v>3</v>
      </c>
      <c r="V5" s="8"/>
      <c r="W5" s="8"/>
      <c r="X5" s="8" t="s">
        <v>4</v>
      </c>
      <c r="Y5" s="13" t="s">
        <v>3</v>
      </c>
      <c r="AA5" s="7"/>
      <c r="AB5" s="8"/>
      <c r="AC5" s="8" t="s">
        <v>2</v>
      </c>
      <c r="AD5" s="12" t="s">
        <v>3</v>
      </c>
      <c r="AE5" s="12"/>
      <c r="AF5" s="8"/>
      <c r="AG5" s="8" t="s">
        <v>2</v>
      </c>
      <c r="AH5" s="12" t="s">
        <v>3</v>
      </c>
      <c r="AI5" s="8"/>
      <c r="AJ5" s="8"/>
      <c r="AK5" s="8" t="s">
        <v>4</v>
      </c>
      <c r="AL5" s="13" t="s">
        <v>3</v>
      </c>
      <c r="AM5" s="2"/>
      <c r="AN5" s="7"/>
      <c r="AO5" s="8"/>
      <c r="AP5" s="8" t="s">
        <v>2</v>
      </c>
      <c r="AQ5" s="12" t="s">
        <v>3</v>
      </c>
      <c r="AR5" s="12"/>
      <c r="AS5" s="8"/>
      <c r="AT5" s="8" t="s">
        <v>2</v>
      </c>
      <c r="AU5" s="12" t="s">
        <v>3</v>
      </c>
      <c r="AV5" s="8"/>
      <c r="AW5" s="8"/>
      <c r="AX5" s="8" t="s">
        <v>4</v>
      </c>
      <c r="AY5" s="13" t="s">
        <v>3</v>
      </c>
    </row>
    <row r="6" spans="1:51" ht="15">
      <c r="A6" s="7" t="s">
        <v>5</v>
      </c>
      <c r="B6" s="8"/>
      <c r="C6" s="14">
        <v>3369</v>
      </c>
      <c r="D6" s="14">
        <v>2411</v>
      </c>
      <c r="E6" s="8"/>
      <c r="F6" s="8"/>
      <c r="G6" s="14">
        <v>1165</v>
      </c>
      <c r="H6" s="15">
        <v>742</v>
      </c>
      <c r="I6" s="8"/>
      <c r="J6" s="8"/>
      <c r="K6" s="14">
        <v>15061</v>
      </c>
      <c r="L6" s="16">
        <v>9881</v>
      </c>
      <c r="P6" s="27">
        <v>3460</v>
      </c>
      <c r="Q6" s="14">
        <v>2408</v>
      </c>
      <c r="R6" s="8"/>
      <c r="S6" s="8"/>
      <c r="T6" s="14">
        <v>1354</v>
      </c>
      <c r="U6" s="15">
        <v>873</v>
      </c>
      <c r="V6" s="8"/>
      <c r="W6" s="8"/>
      <c r="X6" s="14">
        <v>15616</v>
      </c>
      <c r="Y6" s="16">
        <v>10128</v>
      </c>
      <c r="AA6" s="7">
        <v>10002</v>
      </c>
      <c r="AB6" s="8"/>
      <c r="AC6" s="15">
        <v>458</v>
      </c>
      <c r="AD6" s="15">
        <v>325</v>
      </c>
      <c r="AE6" s="8"/>
      <c r="AF6" s="8"/>
      <c r="AG6" s="15">
        <v>312</v>
      </c>
      <c r="AH6" s="15">
        <v>203</v>
      </c>
      <c r="AI6" s="8"/>
      <c r="AJ6" s="8"/>
      <c r="AK6" s="44">
        <v>2269</v>
      </c>
      <c r="AL6" s="44">
        <v>1633</v>
      </c>
      <c r="AN6" s="7">
        <v>10002</v>
      </c>
      <c r="AO6" s="8"/>
      <c r="AP6" s="15">
        <v>514</v>
      </c>
      <c r="AQ6" s="15">
        <v>370</v>
      </c>
      <c r="AR6" s="8"/>
      <c r="AS6" s="8"/>
      <c r="AT6" s="15">
        <v>476</v>
      </c>
      <c r="AU6" s="15">
        <v>303</v>
      </c>
      <c r="AV6" s="8"/>
      <c r="AW6" s="8"/>
      <c r="AX6" s="14">
        <v>2685</v>
      </c>
      <c r="AY6" s="16">
        <v>1909</v>
      </c>
    </row>
    <row r="7" spans="1:51" ht="15">
      <c r="A7" s="7" t="s">
        <v>6</v>
      </c>
      <c r="B7" s="8"/>
      <c r="C7" s="14">
        <v>7768</v>
      </c>
      <c r="D7" s="14">
        <v>5536</v>
      </c>
      <c r="E7" s="8"/>
      <c r="F7" s="8"/>
      <c r="G7" s="14">
        <v>2532</v>
      </c>
      <c r="H7" s="14">
        <v>1548</v>
      </c>
      <c r="I7" s="8"/>
      <c r="J7" s="8"/>
      <c r="K7" s="14">
        <v>40302</v>
      </c>
      <c r="L7" s="16">
        <v>27339</v>
      </c>
      <c r="P7" s="27">
        <v>8358</v>
      </c>
      <c r="Q7" s="14">
        <v>5925</v>
      </c>
      <c r="R7" s="8"/>
      <c r="S7" s="8"/>
      <c r="T7" s="14">
        <v>3227</v>
      </c>
      <c r="U7" s="14">
        <v>1974</v>
      </c>
      <c r="V7" s="8"/>
      <c r="W7" s="8"/>
      <c r="X7" s="14">
        <v>44253</v>
      </c>
      <c r="Y7" s="16">
        <v>30173</v>
      </c>
      <c r="AA7" s="7">
        <v>10003</v>
      </c>
      <c r="AB7" s="8"/>
      <c r="AC7" s="15">
        <v>490</v>
      </c>
      <c r="AD7" s="15">
        <v>247</v>
      </c>
      <c r="AE7" s="8"/>
      <c r="AF7" s="8"/>
      <c r="AG7" s="15">
        <v>456</v>
      </c>
      <c r="AH7" s="15">
        <v>174</v>
      </c>
      <c r="AI7" s="8"/>
      <c r="AJ7" s="8"/>
      <c r="AK7" s="52">
        <v>3616</v>
      </c>
      <c r="AL7" s="52">
        <v>2132</v>
      </c>
      <c r="AN7" s="7">
        <v>10003</v>
      </c>
      <c r="AO7" s="8"/>
      <c r="AP7" s="15">
        <v>482</v>
      </c>
      <c r="AQ7" s="15">
        <v>236</v>
      </c>
      <c r="AR7" s="8"/>
      <c r="AS7" s="8"/>
      <c r="AT7" s="15">
        <v>539</v>
      </c>
      <c r="AU7" s="15">
        <v>188</v>
      </c>
      <c r="AV7" s="8"/>
      <c r="AW7" s="8"/>
      <c r="AX7" s="14">
        <v>4049</v>
      </c>
      <c r="AY7" s="16">
        <v>2415</v>
      </c>
    </row>
    <row r="8" spans="1:51" ht="15">
      <c r="A8" s="7" t="s">
        <v>7</v>
      </c>
      <c r="B8" s="8"/>
      <c r="C8" s="14">
        <v>11795</v>
      </c>
      <c r="D8" s="14">
        <v>7218</v>
      </c>
      <c r="E8" s="8"/>
      <c r="F8" s="8"/>
      <c r="G8" s="14">
        <v>7636</v>
      </c>
      <c r="H8" s="14">
        <v>2913</v>
      </c>
      <c r="I8" s="8"/>
      <c r="J8" s="8"/>
      <c r="K8" s="14">
        <v>103698</v>
      </c>
      <c r="L8" s="16">
        <v>60494</v>
      </c>
      <c r="P8" s="27">
        <v>11657</v>
      </c>
      <c r="Q8" s="14">
        <v>6945</v>
      </c>
      <c r="R8" s="8"/>
      <c r="S8" s="8"/>
      <c r="T8" s="14">
        <v>8497</v>
      </c>
      <c r="U8" s="14">
        <v>3122</v>
      </c>
      <c r="V8" s="8"/>
      <c r="W8" s="8"/>
      <c r="X8" s="14">
        <v>104063</v>
      </c>
      <c r="Y8" s="16">
        <v>60199</v>
      </c>
      <c r="AA8" s="7">
        <v>10009</v>
      </c>
      <c r="AB8" s="8"/>
      <c r="AC8" s="15">
        <v>142</v>
      </c>
      <c r="AD8" s="15">
        <v>91</v>
      </c>
      <c r="AE8" s="8"/>
      <c r="AF8" s="8"/>
      <c r="AG8" s="15">
        <v>186</v>
      </c>
      <c r="AH8" s="15">
        <v>103</v>
      </c>
      <c r="AI8" s="8"/>
      <c r="AJ8" s="8"/>
      <c r="AK8" s="53">
        <v>921</v>
      </c>
      <c r="AL8" s="53">
        <v>644</v>
      </c>
      <c r="AN8" s="7">
        <v>10009</v>
      </c>
      <c r="AO8" s="8"/>
      <c r="AP8" s="15">
        <v>162</v>
      </c>
      <c r="AQ8" s="15">
        <v>113</v>
      </c>
      <c r="AR8" s="8"/>
      <c r="AS8" s="8"/>
      <c r="AT8" s="15">
        <v>213</v>
      </c>
      <c r="AU8" s="15">
        <v>117</v>
      </c>
      <c r="AV8" s="8"/>
      <c r="AW8" s="8"/>
      <c r="AX8" s="14">
        <v>1027</v>
      </c>
      <c r="AY8" s="30">
        <v>725</v>
      </c>
    </row>
    <row r="9" spans="1:51" ht="15">
      <c r="A9" s="7" t="s">
        <v>8</v>
      </c>
      <c r="B9" s="8"/>
      <c r="C9" s="14">
        <v>6536</v>
      </c>
      <c r="D9" s="14">
        <v>4573</v>
      </c>
      <c r="E9" s="8"/>
      <c r="F9" s="8"/>
      <c r="G9" s="14">
        <v>3154</v>
      </c>
      <c r="H9" s="14">
        <v>1976</v>
      </c>
      <c r="I9" s="8"/>
      <c r="J9" s="8"/>
      <c r="K9" s="14">
        <v>38612</v>
      </c>
      <c r="L9" s="16">
        <v>25775</v>
      </c>
      <c r="P9" s="27">
        <v>6715</v>
      </c>
      <c r="Q9" s="14">
        <v>4691</v>
      </c>
      <c r="R9" s="8"/>
      <c r="S9" s="8"/>
      <c r="T9" s="14">
        <v>3597</v>
      </c>
      <c r="U9" s="14">
        <v>2275</v>
      </c>
      <c r="V9" s="8"/>
      <c r="W9" s="8"/>
      <c r="X9" s="14">
        <v>41740</v>
      </c>
      <c r="Y9" s="16">
        <v>28450</v>
      </c>
      <c r="AA9" s="7">
        <v>10038</v>
      </c>
      <c r="AB9" s="8"/>
      <c r="AC9" s="15">
        <v>243</v>
      </c>
      <c r="AD9" s="15">
        <v>152</v>
      </c>
      <c r="AE9" s="8"/>
      <c r="AF9" s="8"/>
      <c r="AG9" s="15">
        <v>205</v>
      </c>
      <c r="AH9" s="15">
        <v>90</v>
      </c>
      <c r="AI9" s="8"/>
      <c r="AJ9" s="8"/>
      <c r="AK9" s="52">
        <v>2162</v>
      </c>
      <c r="AL9" s="52">
        <v>1182</v>
      </c>
      <c r="AN9" s="7">
        <v>10038</v>
      </c>
      <c r="AO9" s="8"/>
      <c r="AP9" s="15">
        <v>232</v>
      </c>
      <c r="AQ9" s="15">
        <v>141</v>
      </c>
      <c r="AR9" s="8"/>
      <c r="AS9" s="8"/>
      <c r="AT9" s="15">
        <v>215</v>
      </c>
      <c r="AU9" s="15">
        <v>119</v>
      </c>
      <c r="AV9" s="8"/>
      <c r="AW9" s="8"/>
      <c r="AX9" s="14">
        <v>1983</v>
      </c>
      <c r="AY9" s="16">
        <v>1119</v>
      </c>
    </row>
    <row r="10" spans="1:51" ht="15.75" thickBot="1">
      <c r="A10" s="7" t="s">
        <v>9</v>
      </c>
      <c r="B10" s="8"/>
      <c r="C10" s="14">
        <v>1249</v>
      </c>
      <c r="D10" s="15">
        <v>743</v>
      </c>
      <c r="E10" s="8"/>
      <c r="F10" s="8"/>
      <c r="G10" s="15">
        <v>583</v>
      </c>
      <c r="H10" s="15">
        <v>318</v>
      </c>
      <c r="I10" s="8"/>
      <c r="J10" s="8"/>
      <c r="K10" s="14">
        <v>7677</v>
      </c>
      <c r="L10" s="16">
        <v>4855</v>
      </c>
      <c r="P10" s="27">
        <v>1254</v>
      </c>
      <c r="Q10" s="15">
        <v>713</v>
      </c>
      <c r="R10" s="8"/>
      <c r="S10" s="8"/>
      <c r="T10" s="15">
        <v>652</v>
      </c>
      <c r="U10" s="15">
        <v>337</v>
      </c>
      <c r="V10" s="8"/>
      <c r="W10" s="8"/>
      <c r="X10" s="14">
        <v>8398</v>
      </c>
      <c r="Y10" s="16">
        <v>5310</v>
      </c>
      <c r="AA10" s="17"/>
      <c r="AB10" s="18"/>
      <c r="AC10" s="18">
        <f>SUM(AC6:AC9)</f>
        <v>1333</v>
      </c>
      <c r="AD10" s="18">
        <f>SUM(AD6:AD9)</f>
        <v>815</v>
      </c>
      <c r="AE10" s="18"/>
      <c r="AF10" s="18"/>
      <c r="AG10" s="18">
        <f>SUM(AG6:AG9)</f>
        <v>1159</v>
      </c>
      <c r="AH10" s="18">
        <f>SUM(AH6:AH9)</f>
        <v>570</v>
      </c>
      <c r="AI10" s="18"/>
      <c r="AJ10" s="18"/>
      <c r="AK10" s="19">
        <f>SUM(AK6:AK9)</f>
        <v>8968</v>
      </c>
      <c r="AL10" s="20">
        <f>SUM(AL6:AL9)</f>
        <v>5591</v>
      </c>
      <c r="AM10" s="31"/>
      <c r="AN10" s="17"/>
      <c r="AO10" s="18"/>
      <c r="AP10" s="18">
        <f>SUM(AP6:AP9)</f>
        <v>1390</v>
      </c>
      <c r="AQ10" s="18">
        <f>SUM(AQ6:AQ9)</f>
        <v>860</v>
      </c>
      <c r="AR10" s="18"/>
      <c r="AS10" s="18"/>
      <c r="AT10" s="18">
        <f>SUM(AT6:AT9)</f>
        <v>1443</v>
      </c>
      <c r="AU10" s="18">
        <f>SUM(AU6:AU9)</f>
        <v>727</v>
      </c>
      <c r="AV10" s="18"/>
      <c r="AW10" s="18"/>
      <c r="AX10" s="19">
        <f>SUM(AX6:AX9)</f>
        <v>9744</v>
      </c>
      <c r="AY10" s="20">
        <f>SUM(AY6:AY9)</f>
        <v>6168</v>
      </c>
    </row>
    <row r="11" spans="1:25" ht="15.75" thickBot="1">
      <c r="A11" s="17"/>
      <c r="B11" s="18"/>
      <c r="C11" s="19">
        <f>SUM(C6:C10)</f>
        <v>30717</v>
      </c>
      <c r="D11" s="19">
        <f>SUM(D6:D10)</f>
        <v>20481</v>
      </c>
      <c r="E11" s="18"/>
      <c r="F11" s="18"/>
      <c r="G11" s="19">
        <f>SUM(G6:G10)</f>
        <v>15070</v>
      </c>
      <c r="H11" s="18">
        <f>SUM(H6:H10)</f>
        <v>7497</v>
      </c>
      <c r="I11" s="18"/>
      <c r="J11" s="18"/>
      <c r="K11" s="19">
        <f>SUM(K6:K10)</f>
        <v>205350</v>
      </c>
      <c r="L11" s="20">
        <f>SUM(L6:L10)</f>
        <v>128344</v>
      </c>
      <c r="P11" s="32">
        <f>SUM(P6:P10)</f>
        <v>31444</v>
      </c>
      <c r="Q11" s="19">
        <f>SUM(Q6:Q10)</f>
        <v>20682</v>
      </c>
      <c r="R11" s="18"/>
      <c r="S11" s="18"/>
      <c r="T11" s="19">
        <f>SUM(T6:T10)</f>
        <v>17327</v>
      </c>
      <c r="U11" s="18">
        <f>SUM(U6:U10)</f>
        <v>8581</v>
      </c>
      <c r="V11" s="18"/>
      <c r="W11" s="18"/>
      <c r="X11" s="19">
        <f>SUM(X6:X10)</f>
        <v>214070</v>
      </c>
      <c r="Y11" s="20">
        <f>SUM(Y6:Y10)</f>
        <v>134260</v>
      </c>
    </row>
    <row r="14" ht="15.75" thickBot="1"/>
    <row r="15" spans="1:17" s="3" customFormat="1" ht="15">
      <c r="A15" s="47" t="s">
        <v>52</v>
      </c>
      <c r="B15" s="22"/>
      <c r="C15" s="22"/>
      <c r="D15" s="22"/>
      <c r="E15" s="22"/>
      <c r="F15" s="22"/>
      <c r="G15" s="33"/>
      <c r="K15" s="47" t="s">
        <v>95</v>
      </c>
      <c r="L15" s="22"/>
      <c r="M15" s="22"/>
      <c r="N15" s="22"/>
      <c r="O15" s="22"/>
      <c r="P15" s="22"/>
      <c r="Q15" s="33"/>
    </row>
    <row r="16" spans="1:17" ht="15">
      <c r="A16" s="7"/>
      <c r="B16" s="8"/>
      <c r="C16" s="8"/>
      <c r="D16" s="8"/>
      <c r="E16" s="8"/>
      <c r="F16" s="8"/>
      <c r="G16" s="9"/>
      <c r="K16" s="7"/>
      <c r="L16" s="8"/>
      <c r="M16" s="8"/>
      <c r="N16" s="8"/>
      <c r="O16" s="8"/>
      <c r="P16" s="8"/>
      <c r="Q16" s="9"/>
    </row>
    <row r="17" spans="1:17" ht="15">
      <c r="A17" s="7"/>
      <c r="B17" s="8"/>
      <c r="C17" s="8" t="s">
        <v>13</v>
      </c>
      <c r="D17" s="8"/>
      <c r="E17" s="8"/>
      <c r="F17" s="8" t="s">
        <v>14</v>
      </c>
      <c r="G17" s="9"/>
      <c r="K17" s="7"/>
      <c r="L17" s="8"/>
      <c r="M17" s="8" t="s">
        <v>13</v>
      </c>
      <c r="N17" s="8"/>
      <c r="O17" s="8"/>
      <c r="P17" s="8" t="s">
        <v>14</v>
      </c>
      <c r="Q17" s="9"/>
    </row>
    <row r="18" spans="1:17" ht="15">
      <c r="A18" s="7"/>
      <c r="B18" s="8"/>
      <c r="C18" s="8">
        <v>2002</v>
      </c>
      <c r="D18" s="8">
        <v>2007</v>
      </c>
      <c r="E18" s="8"/>
      <c r="F18" s="8">
        <v>2002</v>
      </c>
      <c r="G18" s="9">
        <v>2007</v>
      </c>
      <c r="K18" s="7"/>
      <c r="L18" s="8"/>
      <c r="M18" s="8">
        <v>2002</v>
      </c>
      <c r="N18" s="8">
        <v>2007</v>
      </c>
      <c r="O18" s="8"/>
      <c r="P18" s="8">
        <v>2002</v>
      </c>
      <c r="Q18" s="9">
        <v>2007</v>
      </c>
    </row>
    <row r="19" spans="1:17" ht="15">
      <c r="A19" s="7" t="s">
        <v>1</v>
      </c>
      <c r="B19" s="8"/>
      <c r="C19" s="28">
        <f>L8</f>
        <v>60494</v>
      </c>
      <c r="D19" s="28">
        <f>Y8</f>
        <v>60199</v>
      </c>
      <c r="E19" s="8"/>
      <c r="F19" s="28">
        <f>AL10</f>
        <v>5591</v>
      </c>
      <c r="G19" s="29">
        <f>AY10</f>
        <v>6168</v>
      </c>
      <c r="K19" s="7" t="s">
        <v>1</v>
      </c>
      <c r="L19" s="8"/>
      <c r="M19" s="28">
        <f>L8</f>
        <v>60494</v>
      </c>
      <c r="N19" s="28">
        <f>Y8</f>
        <v>60199</v>
      </c>
      <c r="O19" s="8"/>
      <c r="P19" s="28">
        <f>AL10</f>
        <v>5591</v>
      </c>
      <c r="Q19" s="29">
        <f>AY10</f>
        <v>6168</v>
      </c>
    </row>
    <row r="20" spans="1:17" ht="15">
      <c r="A20" s="7"/>
      <c r="B20" s="8"/>
      <c r="C20" s="8"/>
      <c r="D20" s="8"/>
      <c r="E20" s="8"/>
      <c r="F20" s="8"/>
      <c r="G20" s="9"/>
      <c r="K20" s="7"/>
      <c r="L20" s="8"/>
      <c r="M20" s="8"/>
      <c r="N20" s="8"/>
      <c r="O20" s="8"/>
      <c r="P20" s="8"/>
      <c r="Q20" s="9"/>
    </row>
    <row r="21" spans="1:17" ht="15.75" thickBot="1">
      <c r="A21" s="17" t="s">
        <v>15</v>
      </c>
      <c r="B21" s="18"/>
      <c r="C21" s="19">
        <f>D8</f>
        <v>7218</v>
      </c>
      <c r="D21" s="19">
        <f>Q8</f>
        <v>6945</v>
      </c>
      <c r="E21" s="18"/>
      <c r="F21" s="18">
        <f>AD10</f>
        <v>815</v>
      </c>
      <c r="G21" s="36">
        <f>AQ10</f>
        <v>860</v>
      </c>
      <c r="K21" s="17" t="s">
        <v>55</v>
      </c>
      <c r="L21" s="18"/>
      <c r="M21" s="19">
        <f>H8</f>
        <v>2913</v>
      </c>
      <c r="N21" s="19">
        <f>U8</f>
        <v>3122</v>
      </c>
      <c r="O21" s="18"/>
      <c r="P21" s="18">
        <f>AH10</f>
        <v>570</v>
      </c>
      <c r="Q21" s="36">
        <f>AU10</f>
        <v>727</v>
      </c>
    </row>
    <row r="23" ht="15.75" thickBot="1"/>
    <row r="24" spans="1:15" s="3" customFormat="1" ht="15">
      <c r="A24" s="21" t="s">
        <v>16</v>
      </c>
      <c r="B24" s="22"/>
      <c r="C24" s="22"/>
      <c r="D24" s="22"/>
      <c r="E24" s="33"/>
      <c r="K24" s="21" t="s">
        <v>16</v>
      </c>
      <c r="L24" s="22"/>
      <c r="M24" s="22"/>
      <c r="N24" s="22"/>
      <c r="O24" s="33"/>
    </row>
    <row r="25" spans="1:15" ht="15">
      <c r="A25" s="7"/>
      <c r="B25" s="8"/>
      <c r="C25" s="8"/>
      <c r="D25" s="8"/>
      <c r="E25" s="9"/>
      <c r="K25" s="7"/>
      <c r="L25" s="8"/>
      <c r="M25" s="8"/>
      <c r="N25" s="8"/>
      <c r="O25" s="9"/>
    </row>
    <row r="26" spans="1:17" ht="15">
      <c r="A26" s="7" t="s">
        <v>17</v>
      </c>
      <c r="B26" s="8"/>
      <c r="C26" s="8"/>
      <c r="D26" s="8"/>
      <c r="E26" s="37">
        <f>(D19-C19)/C19</f>
        <v>-0.0048765166793401</v>
      </c>
      <c r="G26" s="35"/>
      <c r="K26" s="7" t="s">
        <v>99</v>
      </c>
      <c r="L26" s="8"/>
      <c r="M26" s="8"/>
      <c r="N26" s="8"/>
      <c r="O26" s="34">
        <f>(N19-M19)/M19</f>
        <v>-0.0048765166793401</v>
      </c>
      <c r="Q26" s="35"/>
    </row>
    <row r="27" spans="1:15" ht="15">
      <c r="A27" s="7" t="s">
        <v>18</v>
      </c>
      <c r="B27" s="8"/>
      <c r="C27" s="8"/>
      <c r="D27" s="8"/>
      <c r="E27" s="9">
        <f>F21*E26</f>
        <v>-3.974361093662181</v>
      </c>
      <c r="K27" s="7" t="s">
        <v>56</v>
      </c>
      <c r="L27" s="8"/>
      <c r="M27" s="8"/>
      <c r="N27" s="8"/>
      <c r="O27" s="9">
        <f>P21*O26</f>
        <v>-2.7796145072238567</v>
      </c>
    </row>
    <row r="28" spans="1:15" ht="15.75" thickBot="1">
      <c r="A28" s="17"/>
      <c r="B28" s="18" t="s">
        <v>16</v>
      </c>
      <c r="C28" s="18"/>
      <c r="D28" s="18"/>
      <c r="E28" s="36">
        <f>F21*E26</f>
        <v>-3.974361093662181</v>
      </c>
      <c r="K28" s="17"/>
      <c r="L28" s="18" t="s">
        <v>16</v>
      </c>
      <c r="M28" s="18"/>
      <c r="N28" s="18"/>
      <c r="O28" s="36">
        <f>O27</f>
        <v>-2.7796145072238567</v>
      </c>
    </row>
    <row r="30" ht="15.75" thickBot="1"/>
    <row r="31" spans="1:16" s="3" customFormat="1" ht="15">
      <c r="A31" s="21" t="s">
        <v>72</v>
      </c>
      <c r="B31" s="22"/>
      <c r="C31" s="22"/>
      <c r="D31" s="22"/>
      <c r="E31" s="33"/>
      <c r="F31" s="1" t="s">
        <v>98</v>
      </c>
      <c r="K31" s="21" t="s">
        <v>72</v>
      </c>
      <c r="L31" s="22"/>
      <c r="M31" s="22"/>
      <c r="N31" s="22"/>
      <c r="O31" s="33"/>
      <c r="P31" s="1" t="s">
        <v>98</v>
      </c>
    </row>
    <row r="32" spans="1:15" ht="15">
      <c r="A32" s="7" t="s">
        <v>21</v>
      </c>
      <c r="B32" s="8"/>
      <c r="C32" s="8"/>
      <c r="D32" s="8"/>
      <c r="E32" s="37">
        <f>(D21-C21)/C21</f>
        <v>-0.037822111388196175</v>
      </c>
      <c r="K32" s="7" t="s">
        <v>89</v>
      </c>
      <c r="L32" s="8"/>
      <c r="M32" s="8"/>
      <c r="N32" s="8"/>
      <c r="O32" s="37">
        <f>(N21-M21)/M21</f>
        <v>0.07174733951253004</v>
      </c>
    </row>
    <row r="33" spans="1:15" ht="15">
      <c r="A33" s="7" t="s">
        <v>22</v>
      </c>
      <c r="B33" s="8"/>
      <c r="C33" s="8"/>
      <c r="D33" s="8"/>
      <c r="E33" s="38">
        <f>E32-E26</f>
        <v>-0.03294559470885607</v>
      </c>
      <c r="K33" s="7" t="s">
        <v>90</v>
      </c>
      <c r="L33" s="8"/>
      <c r="M33" s="8"/>
      <c r="N33" s="8"/>
      <c r="O33" s="38">
        <f>O32-O26</f>
        <v>0.07662385619187013</v>
      </c>
    </row>
    <row r="34" spans="1:15" ht="15">
      <c r="A34" s="7" t="s">
        <v>48</v>
      </c>
      <c r="B34" s="8"/>
      <c r="C34" s="8"/>
      <c r="D34" s="8"/>
      <c r="E34" s="38"/>
      <c r="K34" s="7" t="s">
        <v>100</v>
      </c>
      <c r="L34" s="8"/>
      <c r="M34" s="8"/>
      <c r="N34" s="8"/>
      <c r="O34" s="38"/>
    </row>
    <row r="35" spans="1:51" ht="15">
      <c r="A35" s="7" t="s">
        <v>49</v>
      </c>
      <c r="B35" s="24"/>
      <c r="C35" s="24"/>
      <c r="D35" s="24"/>
      <c r="E35" s="25"/>
      <c r="F35" s="3"/>
      <c r="G35" s="3"/>
      <c r="H35" s="3"/>
      <c r="I35" s="3"/>
      <c r="J35" s="3"/>
      <c r="K35" s="7" t="s">
        <v>60</v>
      </c>
      <c r="L35" s="8"/>
      <c r="M35" s="8"/>
      <c r="N35" s="8"/>
      <c r="O35" s="9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</row>
    <row r="36" spans="1:15" ht="15">
      <c r="A36" s="7"/>
      <c r="B36" s="8"/>
      <c r="C36" s="8"/>
      <c r="D36" s="8"/>
      <c r="E36" s="9"/>
      <c r="K36" s="7"/>
      <c r="L36" s="8"/>
      <c r="M36" s="8"/>
      <c r="N36" s="8"/>
      <c r="O36" s="9"/>
    </row>
    <row r="37" spans="1:15" ht="15">
      <c r="A37" s="7" t="s">
        <v>23</v>
      </c>
      <c r="B37" s="8"/>
      <c r="C37" s="8"/>
      <c r="D37" s="8"/>
      <c r="E37" s="9">
        <f>F21*E33</f>
        <v>-26.850659687717698</v>
      </c>
      <c r="K37" s="7" t="s">
        <v>61</v>
      </c>
      <c r="L37" s="8"/>
      <c r="M37" s="8"/>
      <c r="N37" s="8"/>
      <c r="O37" s="9">
        <f>P21*O33</f>
        <v>43.67559802936598</v>
      </c>
    </row>
    <row r="38" spans="1:15" ht="15.75" thickBot="1">
      <c r="A38" s="17"/>
      <c r="B38" s="18" t="s">
        <v>72</v>
      </c>
      <c r="C38" s="18"/>
      <c r="D38" s="18"/>
      <c r="E38" s="36">
        <f>F21*E33</f>
        <v>-26.850659687717698</v>
      </c>
      <c r="K38" s="17"/>
      <c r="L38" s="18" t="s">
        <v>72</v>
      </c>
      <c r="M38" s="18"/>
      <c r="N38" s="18"/>
      <c r="O38" s="36">
        <f>O37</f>
        <v>43.67559802936598</v>
      </c>
    </row>
    <row r="40" ht="15.75" thickBot="1"/>
    <row r="41" spans="1:15" s="3" customFormat="1" ht="15">
      <c r="A41" s="21" t="s">
        <v>24</v>
      </c>
      <c r="B41" s="5"/>
      <c r="C41" s="5"/>
      <c r="D41" s="5"/>
      <c r="E41" s="6"/>
      <c r="K41" s="21" t="s">
        <v>24</v>
      </c>
      <c r="L41" s="22"/>
      <c r="M41" s="22"/>
      <c r="N41" s="22"/>
      <c r="O41" s="33"/>
    </row>
    <row r="42" spans="1:15" ht="15">
      <c r="A42" s="7" t="s">
        <v>25</v>
      </c>
      <c r="B42" s="8"/>
      <c r="C42" s="8"/>
      <c r="D42" s="8"/>
      <c r="E42" s="34">
        <f>(G21-F21)/F21</f>
        <v>0.05521472392638037</v>
      </c>
      <c r="K42" s="7" t="s">
        <v>62</v>
      </c>
      <c r="L42" s="8"/>
      <c r="M42" s="8"/>
      <c r="N42" s="8"/>
      <c r="O42" s="37">
        <f>(Q21-P21)/P21</f>
        <v>0.2754385964912281</v>
      </c>
    </row>
    <row r="43" spans="1:15" ht="15">
      <c r="A43" s="7" t="s">
        <v>47</v>
      </c>
      <c r="B43" s="8"/>
      <c r="C43" s="8"/>
      <c r="D43" s="8"/>
      <c r="E43" s="38">
        <f>E42-E32</f>
        <v>0.09303683531457654</v>
      </c>
      <c r="K43" s="7" t="s">
        <v>92</v>
      </c>
      <c r="L43" s="8"/>
      <c r="M43" s="8"/>
      <c r="N43" s="8"/>
      <c r="O43" s="38">
        <f>O42-O32</f>
        <v>0.20369125697869805</v>
      </c>
    </row>
    <row r="44" spans="1:15" ht="15">
      <c r="A44" s="7" t="s">
        <v>50</v>
      </c>
      <c r="B44" s="8"/>
      <c r="C44" s="8"/>
      <c r="D44" s="8"/>
      <c r="E44" s="9"/>
      <c r="K44" s="7" t="s">
        <v>93</v>
      </c>
      <c r="L44" s="8"/>
      <c r="M44" s="8"/>
      <c r="N44" s="8"/>
      <c r="O44" s="9"/>
    </row>
    <row r="45" spans="1:15" ht="15">
      <c r="A45" s="7" t="s">
        <v>51</v>
      </c>
      <c r="B45" s="8"/>
      <c r="C45" s="8"/>
      <c r="D45" s="8"/>
      <c r="E45" s="9"/>
      <c r="K45" s="7" t="s">
        <v>65</v>
      </c>
      <c r="L45" s="8"/>
      <c r="M45" s="8"/>
      <c r="N45" s="8"/>
      <c r="O45" s="9"/>
    </row>
    <row r="46" spans="1:15" ht="15">
      <c r="A46" s="7"/>
      <c r="B46" s="8"/>
      <c r="C46" s="8"/>
      <c r="D46" s="8"/>
      <c r="E46" s="9"/>
      <c r="K46" s="7"/>
      <c r="L46" s="8"/>
      <c r="M46" s="8"/>
      <c r="N46" s="8"/>
      <c r="O46" s="39"/>
    </row>
    <row r="47" spans="1:15" ht="15">
      <c r="A47" s="7" t="s">
        <v>31</v>
      </c>
      <c r="B47" s="8"/>
      <c r="C47" s="8"/>
      <c r="D47" s="8"/>
      <c r="E47" s="9">
        <f>F21*E43</f>
        <v>75.82502078137988</v>
      </c>
      <c r="K47" s="7" t="s">
        <v>66</v>
      </c>
      <c r="L47" s="8"/>
      <c r="M47" s="8"/>
      <c r="N47" s="8"/>
      <c r="O47" s="9">
        <f>P21*O43</f>
        <v>116.1040164778579</v>
      </c>
    </row>
    <row r="48" spans="1:15" ht="15.75" thickBot="1">
      <c r="A48" s="17"/>
      <c r="B48" s="18" t="s">
        <v>24</v>
      </c>
      <c r="C48" s="18"/>
      <c r="D48" s="18"/>
      <c r="E48" s="36">
        <f>F21*E43</f>
        <v>75.82502078137988</v>
      </c>
      <c r="K48" s="17"/>
      <c r="L48" s="18" t="s">
        <v>24</v>
      </c>
      <c r="M48" s="18"/>
      <c r="N48" s="18"/>
      <c r="O48" s="36">
        <f>O47</f>
        <v>116.1040164778579</v>
      </c>
    </row>
    <row r="49" ht="15.75" thickBot="1"/>
    <row r="50" spans="1:16" s="3" customFormat="1" ht="15">
      <c r="A50" s="21" t="s">
        <v>32</v>
      </c>
      <c r="B50" s="22"/>
      <c r="C50" s="22"/>
      <c r="D50" s="22"/>
      <c r="E50" s="22"/>
      <c r="F50" s="33"/>
      <c r="K50" s="21" t="s">
        <v>32</v>
      </c>
      <c r="L50" s="22"/>
      <c r="M50" s="22"/>
      <c r="N50" s="22"/>
      <c r="O50" s="22"/>
      <c r="P50" s="33"/>
    </row>
    <row r="51" spans="1:16" ht="15">
      <c r="A51" s="7" t="s">
        <v>33</v>
      </c>
      <c r="B51" s="8"/>
      <c r="C51" s="8"/>
      <c r="D51" s="8"/>
      <c r="E51" s="8">
        <f>E28</f>
        <v>-3.974361093662181</v>
      </c>
      <c r="F51" s="40">
        <f>E51/E54</f>
        <v>-0.08831913541471513</v>
      </c>
      <c r="K51" s="7" t="s">
        <v>33</v>
      </c>
      <c r="L51" s="8"/>
      <c r="M51" s="8"/>
      <c r="N51" s="8"/>
      <c r="O51" s="8">
        <f>O28</f>
        <v>-2.7796145072238567</v>
      </c>
      <c r="P51" s="40">
        <f>O51/O54</f>
        <v>-0.017704551001425834</v>
      </c>
    </row>
    <row r="52" spans="1:16" ht="15">
      <c r="A52" s="7" t="s">
        <v>71</v>
      </c>
      <c r="B52" s="8"/>
      <c r="C52" s="8"/>
      <c r="D52" s="8"/>
      <c r="E52" s="8">
        <f>E38</f>
        <v>-26.850659687717698</v>
      </c>
      <c r="F52" s="40">
        <f>E52/E54</f>
        <v>-0.5966813263937266</v>
      </c>
      <c r="K52" s="7" t="s">
        <v>71</v>
      </c>
      <c r="L52" s="8"/>
      <c r="M52" s="8"/>
      <c r="N52" s="8"/>
      <c r="O52" s="8">
        <f>O38</f>
        <v>43.67559802936598</v>
      </c>
      <c r="P52" s="40">
        <f>O52/O54</f>
        <v>0.27818852248003806</v>
      </c>
    </row>
    <row r="53" spans="1:16" ht="15">
      <c r="A53" s="7" t="s">
        <v>24</v>
      </c>
      <c r="B53" s="8"/>
      <c r="C53" s="8"/>
      <c r="D53" s="8"/>
      <c r="E53" s="8">
        <f>E48</f>
        <v>75.82502078137988</v>
      </c>
      <c r="F53" s="40">
        <f>E53/E54</f>
        <v>1.6850004618084418</v>
      </c>
      <c r="K53" s="7" t="s">
        <v>24</v>
      </c>
      <c r="L53" s="8"/>
      <c r="M53" s="8"/>
      <c r="N53" s="8"/>
      <c r="O53" s="8">
        <f>O48</f>
        <v>116.1040164778579</v>
      </c>
      <c r="P53" s="40">
        <f>O53/O54</f>
        <v>0.7395160285213878</v>
      </c>
    </row>
    <row r="54" spans="1:16" ht="15.75" thickBot="1">
      <c r="A54" s="17"/>
      <c r="B54" s="18" t="s">
        <v>35</v>
      </c>
      <c r="C54" s="18"/>
      <c r="D54" s="18"/>
      <c r="E54" s="18">
        <f>SUM(E51:E53)</f>
        <v>45</v>
      </c>
      <c r="F54" s="42">
        <f>E54/E54</f>
        <v>1</v>
      </c>
      <c r="K54" s="17"/>
      <c r="L54" s="18" t="s">
        <v>35</v>
      </c>
      <c r="M54" s="18"/>
      <c r="N54" s="18"/>
      <c r="O54" s="18">
        <f>SUM(O51:O53)</f>
        <v>157.00000000000003</v>
      </c>
      <c r="P54" s="42">
        <f>O54/O54</f>
        <v>1</v>
      </c>
    </row>
    <row r="55" ht="15.75" thickBot="1"/>
    <row r="56" spans="1:15" ht="15">
      <c r="A56" s="21" t="s">
        <v>36</v>
      </c>
      <c r="B56" s="5"/>
      <c r="C56" s="5"/>
      <c r="D56" s="5"/>
      <c r="E56" s="6"/>
      <c r="K56" s="21" t="s">
        <v>67</v>
      </c>
      <c r="L56" s="5"/>
      <c r="M56" s="5"/>
      <c r="N56" s="5"/>
      <c r="O56" s="6"/>
    </row>
    <row r="57" spans="1:15" ht="15">
      <c r="A57" s="7" t="s">
        <v>38</v>
      </c>
      <c r="B57" s="8"/>
      <c r="C57" s="8"/>
      <c r="D57" s="8"/>
      <c r="E57" s="9">
        <f>G21</f>
        <v>860</v>
      </c>
      <c r="K57" s="7" t="s">
        <v>38</v>
      </c>
      <c r="L57" s="8"/>
      <c r="M57" s="8"/>
      <c r="N57" s="8"/>
      <c r="O57" s="9">
        <f>Q21</f>
        <v>727</v>
      </c>
    </row>
    <row r="58" spans="1:15" ht="15">
      <c r="A58" s="7" t="s">
        <v>37</v>
      </c>
      <c r="B58" s="8"/>
      <c r="C58" s="8"/>
      <c r="D58" s="8"/>
      <c r="E58" s="9">
        <f>F21</f>
        <v>815</v>
      </c>
      <c r="K58" s="7" t="s">
        <v>37</v>
      </c>
      <c r="L58" s="8"/>
      <c r="M58" s="8"/>
      <c r="N58" s="8"/>
      <c r="O58" s="9">
        <f>P21</f>
        <v>570</v>
      </c>
    </row>
    <row r="59" spans="1:15" ht="15.75" thickBot="1">
      <c r="A59" s="17"/>
      <c r="B59" s="18" t="s">
        <v>39</v>
      </c>
      <c r="C59" s="18"/>
      <c r="D59" s="18"/>
      <c r="E59" s="36">
        <f>E57-E58</f>
        <v>45</v>
      </c>
      <c r="K59" s="17"/>
      <c r="L59" s="18" t="s">
        <v>39</v>
      </c>
      <c r="M59" s="18"/>
      <c r="N59" s="18"/>
      <c r="O59" s="36">
        <f>O57-O58</f>
        <v>157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</dc:creator>
  <cp:keywords/>
  <dc:description/>
  <cp:lastModifiedBy>paulo</cp:lastModifiedBy>
  <dcterms:created xsi:type="dcterms:W3CDTF">2010-01-19T23:43:59Z</dcterms:created>
  <dcterms:modified xsi:type="dcterms:W3CDTF">2010-05-16T06:50:52Z</dcterms:modified>
  <cp:category/>
  <cp:version/>
  <cp:contentType/>
  <cp:contentStatus/>
</cp:coreProperties>
</file>